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chakhamrod\Desktop\SNP (3001233)\Proforma\"/>
    </mc:Choice>
  </mc:AlternateContent>
  <xr:revisionPtr revIDLastSave="0" documentId="13_ncr:1_{5CF7CCB4-8086-4C4E-8BC3-0B495AC2DE39}" xr6:coauthVersionLast="47" xr6:coauthVersionMax="47" xr10:uidLastSave="{00000000-0000-0000-0000-000000000000}"/>
  <bookViews>
    <workbookView xWindow="-110" yWindow="-110" windowWidth="19420" windowHeight="10420" tabRatio="779" activeTab="3" xr2:uid="{00000000-000D-0000-FFFF-FFFF00000000}"/>
  </bookViews>
  <sheets>
    <sheet name="งบดุล" sheetId="28" r:id="rId1"/>
    <sheet name="งบดุล 2" sheetId="29" r:id="rId2"/>
    <sheet name="กำไร" sheetId="36" r:id="rId3"/>
    <sheet name="กระแสเงินสด" sheetId="27" r:id="rId4"/>
    <sheet name="Sheet1" sheetId="37" state="hidden" r:id="rId5"/>
  </sheets>
  <definedNames>
    <definedName name="AS2DocOpenMode" hidden="1">"AS2DocumentEdit"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0" i="27" l="1"/>
  <c r="F52" i="27"/>
  <c r="F10" i="27"/>
  <c r="F47" i="29"/>
  <c r="F50" i="29" s="1"/>
  <c r="F21" i="29"/>
  <c r="F15" i="29"/>
  <c r="H51" i="36"/>
  <c r="H49" i="36"/>
  <c r="H37" i="36"/>
  <c r="H30" i="36"/>
  <c r="H17" i="36"/>
  <c r="H11" i="36"/>
  <c r="F24" i="28"/>
  <c r="F14" i="28"/>
  <c r="F25" i="28" s="1"/>
  <c r="F22" i="29" l="1"/>
  <c r="F51" i="29" s="1"/>
  <c r="H19" i="36"/>
  <c r="H22" i="36" s="1"/>
  <c r="H24" i="36" s="1"/>
  <c r="H31" i="36" l="1"/>
  <c r="F8" i="27"/>
  <c r="F19" i="27" s="1"/>
  <c r="F31" i="27" s="1"/>
  <c r="F35" i="27" s="1"/>
  <c r="F62" i="27" s="1"/>
  <c r="F64" i="27" s="1"/>
  <c r="A37" i="27"/>
  <c r="A3" i="29" l="1"/>
  <c r="C1" i="36" l="1"/>
  <c r="C39" i="36" s="1"/>
  <c r="A1" i="29"/>
</calcChain>
</file>

<file path=xl/sharedStrings.xml><?xml version="1.0" encoding="utf-8"?>
<sst xmlns="http://schemas.openxmlformats.org/spreadsheetml/2006/main" count="171" uniqueCount="138">
  <si>
    <t>สินทรัพย์</t>
  </si>
  <si>
    <t>สินทรัพย์หมุนเวียน</t>
  </si>
  <si>
    <t>สินทรัพย์หมุนเวียนอื่น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</si>
  <si>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</si>
  <si>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</si>
  <si>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</si>
  <si>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รวมหนี้สินหมุนเวียน</t>
  </si>
  <si>
    <t>รวมหนี้สิน</t>
  </si>
  <si>
    <t>ทุนจดทะเบียน</t>
  </si>
  <si>
    <t>กำไรสะสม</t>
  </si>
  <si>
    <t>จัดสรรแล้ว</t>
  </si>
  <si>
    <t>รายได้อื่น</t>
  </si>
  <si>
    <t>ดอกเบี้ยรับ</t>
  </si>
  <si>
    <t>ดอกเบี้ยจ่าย</t>
  </si>
  <si>
    <t>กระแสเงินสดจากกิจกรรมดำเนินงาน</t>
  </si>
  <si>
    <t>กระแสเงินสดจากกิจกรรมลงทุน</t>
  </si>
  <si>
    <t>กระแสเงินสดจากกิจกรรมจัดหาเงิน</t>
  </si>
  <si>
    <t>เงินสดและรายการเทียบเท่าเงินสด</t>
  </si>
  <si>
    <t xml:space="preserve">  รวมสินทรัพย์หมุนเวียน</t>
  </si>
  <si>
    <t>สินทรัพย์ไม่หมุนเวียน</t>
  </si>
  <si>
    <t xml:space="preserve">  รวมสินทรัพย์ไม่หมุนเวียน</t>
  </si>
  <si>
    <t>รวมหนี้สินไม่หมุนเวียน</t>
  </si>
  <si>
    <t xml:space="preserve">หนี้สินไม่หมุนเวียน </t>
  </si>
  <si>
    <t>สินทรัพย์ไม่หมุนเวียนอื่น</t>
  </si>
  <si>
    <t xml:space="preserve">ยังไม่ได้จัดสรร </t>
  </si>
  <si>
    <t xml:space="preserve">ทุนเรือนหุ้น </t>
  </si>
  <si>
    <t>เงินสดและรายการเทียบเท่าเงินสด ณ วันที่ 1 มกราคม</t>
  </si>
  <si>
    <t>ค่าใช้จ่ายในการบริหาร</t>
  </si>
  <si>
    <t>ทุนที่ออกและชำระแล้ว</t>
  </si>
  <si>
    <t>ทุนสำรองตามกฎหมาย</t>
  </si>
  <si>
    <t>ต้นทุนขาย</t>
  </si>
  <si>
    <t>ต้นทุนทางการเงิน</t>
  </si>
  <si>
    <t>ส่วนที่เป็นของส่วนได้เสียที่ไม่มีอำนาจควบคุม</t>
  </si>
  <si>
    <t>หนี้สินและส่วนของผู้ถือหุ้น</t>
  </si>
  <si>
    <t>ส่วนของผู้ถือหุ้น</t>
  </si>
  <si>
    <t>รวมส่วนของผู้ถือหุ้น</t>
  </si>
  <si>
    <t>รวมหนี้สินและส่วนของผู้ถือหุ้น</t>
  </si>
  <si>
    <t>สินทรัพย์ภาษีเงินได้รอการตัดบัญชี</t>
  </si>
  <si>
    <t xml:space="preserve">สินค้าคงเหลือ </t>
  </si>
  <si>
    <t>องค์ประกอบอื่นของส่วนของผู้ถือหุ้น</t>
  </si>
  <si>
    <t>รวมค่าใช้จ่าย</t>
  </si>
  <si>
    <t>เจ้าหนี้การค้าและเจ้าหนี้หมุนเวียนอื่น</t>
  </si>
  <si>
    <t>Reference</t>
  </si>
  <si>
    <t>TAS 1.82.1</t>
  </si>
  <si>
    <t>รวมรายได้</t>
  </si>
  <si>
    <t>ค่าใช้จ่าย</t>
  </si>
  <si>
    <t>TAS 1.82.2</t>
  </si>
  <si>
    <t>TAS 1.85</t>
  </si>
  <si>
    <t>TAS 1.82.4, 12.77</t>
  </si>
  <si>
    <t>ค่าใช้จ่ายภาษีเงินได้</t>
  </si>
  <si>
    <t>หน่วย : บาท</t>
  </si>
  <si>
    <t>หน่วย: บาท</t>
  </si>
  <si>
    <t>ต้นทุนการให้บริการ</t>
  </si>
  <si>
    <t>เงินสดจ่ายเพื่อซื้อสินทรัพย์ไม่มีตัวตน</t>
  </si>
  <si>
    <t>รายได้จากการให้บริการ</t>
  </si>
  <si>
    <t>ลูกหนี้การค้าและลูกหนี้หมุนเวียนอื่น</t>
  </si>
  <si>
    <t>สินทรัพย์ดำเนินงาน (เพิ่มขึ้น) ลดลง</t>
  </si>
  <si>
    <t>หนี้สินดำเนินงานเพิ่มขึ้น (ลดลง)</t>
  </si>
  <si>
    <t>สินค้าคงเหลือ</t>
  </si>
  <si>
    <t>กำไรต่อหุ้นขั้นพื้นฐาน  (บาท)</t>
  </si>
  <si>
    <t>หมายเหตุประกอบงบการเงินเป็นส่วนหนึ่งของงบการเงินนี้</t>
  </si>
  <si>
    <t>ที่ดิน อาคาร และอุปกรณ์</t>
  </si>
  <si>
    <t>รายได้จากการขาย</t>
  </si>
  <si>
    <t>รายการปรับปรุง</t>
  </si>
  <si>
    <t>ส่วนได้เสียที่ไม่มีอำนาจควบคุม</t>
  </si>
  <si>
    <t>เงินปันผลรับ</t>
  </si>
  <si>
    <t>ภาษีเงินได้นิติบุคคลค้างจ่าย</t>
  </si>
  <si>
    <t>ต้นทุนในการจัดจำหน่าย</t>
  </si>
  <si>
    <t>ส่วนเกินมูลค่าหุ้นสามัญ</t>
  </si>
  <si>
    <t>กำไรจากกิจกรรมดำเนินงาน</t>
  </si>
  <si>
    <t>กำไรก่อนภาษีเงินได้</t>
  </si>
  <si>
    <t>กำไรเบ็ดเสร็จอื่น</t>
  </si>
  <si>
    <t>เงินสดจ่ายเพื่อชำระหนี้สินตามสัญญาเช่า</t>
  </si>
  <si>
    <t>การแบ่งปันกำไร</t>
  </si>
  <si>
    <t>หนี้สินตามสัญญาเช่า</t>
  </si>
  <si>
    <t>ค่าใช้จ่ายผลประโยชน์พนักงาน</t>
  </si>
  <si>
    <t>สินทรัพย์สิทธิการใช้</t>
  </si>
  <si>
    <t>ส่วนที่เป็นของผู้ถือหุ้นของบริษัท</t>
  </si>
  <si>
    <t>เงินกู้ยืมระยะยาวจากสถาบันการเงิน</t>
  </si>
  <si>
    <t>รายการที่จะไม่ถูกจัดประเภทใหม่ไว้ในกำไรหรือขาดทุนในภายหลัง</t>
  </si>
  <si>
    <t>เงินสดจ่ายชำระเงินกู้ยืมระยะยาวจากสถาบันการเงิน</t>
  </si>
  <si>
    <t>เงินลงทุนในบริษัทร่วม</t>
  </si>
  <si>
    <t>ผลกำไรจากการวัดมูลค่าใหม่ของผลประโยชน์พนักงานที่กำหนดไว้</t>
  </si>
  <si>
    <t>ส่วนของผู้ถือหุ้นเดิมก่อนการรวมธุรกิจภายใต้การควบคุมเดียวกัน</t>
  </si>
  <si>
    <t>ส่วนแบ่งกำไรของบริษัทร่วมที่ใช้วิธีส่วนได้เสีย</t>
  </si>
  <si>
    <t>ค่าตัดจำหน่าย</t>
  </si>
  <si>
    <t>ค่าเสื่อมราคา</t>
  </si>
  <si>
    <t>เงินสดรับจากเงินกู้ยืมระยะยาวจากสถาบันการเงิน</t>
  </si>
  <si>
    <t>เงินสดจ่ายค่าใช้จ่ายผลประโยชน์พนักงาน</t>
  </si>
  <si>
    <t>เงินสดจ่ายเงินลงทุนชั่วคราว</t>
  </si>
  <si>
    <t>เงินสดจ่ายเพื่อซื้ออุปกรณ์</t>
  </si>
  <si>
    <t>รวมส่วนของผู้ถือหุ้นบริษัทใหญ่</t>
  </si>
  <si>
    <t>เงินสดรับจากเงินให้กู้ยืมระยะสั้นแก่บริษัทที่เกี่ยวข้องกัน</t>
  </si>
  <si>
    <t>เงินสดจ่ายค่าใช้จ่ายภาษีเงินได้</t>
  </si>
  <si>
    <t>ภาษีเงินได้ของรายการที่จะไม่ถูกจัดประเภทใหม่ไว้ในกำไรหรือ</t>
  </si>
  <si>
    <t>ขาดทุนในภายหลัง</t>
  </si>
  <si>
    <t>เงินให้กู้ยืมระยะสั้นแก่บริษัทที่เกี่ยวข้องกัน</t>
  </si>
  <si>
    <t>เงินฝากประจำที่ใช้เป็นหลักประกัน</t>
  </si>
  <si>
    <t>การแบ่งปันกำไรเบ็ดเสร็จรวม</t>
  </si>
  <si>
    <t>เงินสดจ่ายเพื่อเพิ่มทุนในบริษัทย่อย</t>
  </si>
  <si>
    <t>เงินกู้ยืมระยะสั้นจากบุคคลที่เกี่ยวข้องกัน</t>
  </si>
  <si>
    <t>สินทรัพย์ไม่มีตัวตน</t>
  </si>
  <si>
    <t>เงินสดจ่ายชำระเงินกู้ยืมระยะสั้นจากบุคคลที่เกี่ยวข้องกัน</t>
  </si>
  <si>
    <t>กำไรเบ็ดเสร็จอื่นสำหรับงวด - สุทธิจากภาษี</t>
  </si>
  <si>
    <t>บริษัท สเปเชี่ยลตี้ เนเชอรัล โปรดักส์ จำกัด และ บริษัทย่อย</t>
  </si>
  <si>
    <t>เงินสดรับจากการขายเงินลงทุนในบริษัทย่อย</t>
  </si>
  <si>
    <t>กลับรายการจากการลดมูลค่าของสินค้าคงเหลือ</t>
  </si>
  <si>
    <t>กระแสเงินสดสุทธิใช้ไปในกิจกรรมลงทุน</t>
  </si>
  <si>
    <t>กระแสเงินสดสุทธิใช้ไปในกิจกรรมจัดหาเงิน</t>
  </si>
  <si>
    <t>ณ วันที่ 31 ธันวาคม  2563</t>
  </si>
  <si>
    <t>สำหรับงปีสิ้นสุดวันที่ 31 ธันวาคม 2563</t>
  </si>
  <si>
    <t>กำไรเบ็ดเสร็จรวมสำหรับปี</t>
  </si>
  <si>
    <t>กำไรสำหรับปี</t>
  </si>
  <si>
    <t>สำหรับปีสิ้นสุดวันที่ 31 ธันวาคม 2563</t>
  </si>
  <si>
    <t>ค่าเผื่อผลขาดทุนด้านเครดิต</t>
  </si>
  <si>
    <t>หนี้สินไม่หมุนเวียนอื่น</t>
  </si>
  <si>
    <t>เงินสดและรายการเทียบเท่าเงินสดเพิ่มขึ้นสุทธิ</t>
  </si>
  <si>
    <t>กระแสเงินสดสุทธิได้มาจากกิจกรรมดำเนินงาน</t>
  </si>
  <si>
    <t>งบแสดงฐานะการเงินรวมเสมือน</t>
  </si>
  <si>
    <t>งบกำไรขาดทุนและกำไรขาดทุนเบ็ดเสร็จอื่นรวมเสมือน</t>
  </si>
  <si>
    <r>
      <t xml:space="preserve">งบแสดงฐานะการเงินรวมเสมือน </t>
    </r>
    <r>
      <rPr>
        <sz val="18"/>
        <rFont val="Angsana New"/>
        <family val="1"/>
      </rPr>
      <t>(ต่อ)</t>
    </r>
  </si>
  <si>
    <t>ส่วนของเงินกู้ยืมระยะยาวจากสถาบันการเงินที่ถึงกำหนดชำระภายในหนึ่งปี</t>
  </si>
  <si>
    <t>ส่วนของหนี้สินตามสัญญาเช่าที่ถึงกำหนดชำระภายในหนึ่งปี</t>
  </si>
  <si>
    <t>ประมาณการหนี้สินไม่หมุนเวียนสำหรับผลประโยชน์พนักงาน</t>
  </si>
  <si>
    <t>งบกระแสเงินสดรวมเสมือน</t>
  </si>
  <si>
    <t>กำไรจากการดำเนินงานก่อนการเปลี่ยนแปลงในสินทรัพย์และหนี้สินดำเนินงาน</t>
  </si>
  <si>
    <r>
      <t xml:space="preserve">งบกระแสเงินสดรวมเสมือน </t>
    </r>
    <r>
      <rPr>
        <sz val="18"/>
        <rFont val="Angsana New"/>
        <family val="1"/>
      </rPr>
      <t>(ต่อ)</t>
    </r>
  </si>
  <si>
    <t>เงินสดและรายการเทียบเท่าเงินสด ณ วันที่ 31 ธันวาคม</t>
  </si>
  <si>
    <r>
      <t xml:space="preserve">งบกำไรขาดทุนและกำไรขาดทุนเบ็ดเสร็จอื่นรวมเสมือน </t>
    </r>
    <r>
      <rPr>
        <sz val="18"/>
        <rFont val="Angsana New"/>
        <family val="1"/>
      </rPr>
      <t>(ต่อ)</t>
    </r>
  </si>
  <si>
    <r>
      <t xml:space="preserve">หนี้สินและส่วนของผู้ถือหุ้น </t>
    </r>
    <r>
      <rPr>
        <sz val="16"/>
        <rFont val="Angsana New"/>
        <family val="1"/>
      </rPr>
      <t>(ต่อ)</t>
    </r>
  </si>
  <si>
    <t>บริษัท สเปเชี่ยลตี้ เนเชอรัล โปรดักส์ จำกัด และบริษัทย่อย</t>
  </si>
  <si>
    <r>
      <t>รายได้</t>
    </r>
    <r>
      <rPr>
        <sz val="16"/>
        <color indexed="10"/>
        <rFont val="Angsana New"/>
        <family val="1"/>
      </rPr>
      <t xml:space="preserve"> </t>
    </r>
  </si>
  <si>
    <t>จำนวนหุ้นสามัญ (หุ้น)</t>
  </si>
  <si>
    <t xml:space="preserve">หุ้นสามัญ 14,800,000 หุ้น มูลค่าหุ้นละ 10 บาท  </t>
  </si>
  <si>
    <t>ชำระครบแล้ว</t>
  </si>
  <si>
    <t>ขาดทุนจากการจำหน่ายอุปกรณ์</t>
  </si>
  <si>
    <t>ขาดทุนจากอัตราแลกเปลี่ยนที่ยังไม่เกิดขึ้นจริง</t>
  </si>
  <si>
    <t>ส่วนแบ่งกำไรของบริษัทร่วม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</si>
</sst>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3" formatCode="_(* #,##0.00_);_(* \(#,##0.00\);_(* &quot;-&quot;??_);_(@_)"/>
    <numFmt numFmtId="164" formatCode="&quot;฿&quot;#,##0;[Red]\-&quot;฿&quot;#,##0"/>
    <numFmt numFmtId="165" formatCode="_-* #,##0_-;\-* #,##0_-;_-* &quot;-&quot;_-;_-@_-"/>
    <numFmt numFmtId="166" formatCode="_-* #,##0.00_-;\-* #,##0.00_-;_-* &quot;-&quot;??_-;_-@_-"/>
    <numFmt numFmtId="167" formatCode="_-* #,##0_-;\-* #,##0_-;_-* &quot;-&quot;??_-;_-@_-"/>
    <numFmt numFmtId="168" formatCode="\-"/>
    <numFmt numFmtId="169" formatCode="_(* #,##0_);_(* \(#,##0\);_(* &quot;-&quot;????_);_(@_)"/>
    <numFmt numFmtId="170" formatCode="_(* #,##0_);_(* \(#,##0\);_(* &quot;-&quot;??_);_(@_)"/>
    <numFmt numFmtId="171" formatCode="_(* #,##0_);_(* \(#,##0\);_(* &quot;-&quot;??????_);_(@_)"/>
    <numFmt numFmtId="172" formatCode="#,##0,_);_(* \(#,##0,\);_(* &quot;-&quot;??_);"/>
    <numFmt numFmtId="173" formatCode="#,##0;\(#,##0\)"/>
    <numFmt numFmtId="174" formatCode="0.0%"/>
    <numFmt numFmtId="175" formatCode="#,##0.0_);\(#,##0.0\)"/>
    <numFmt numFmtId="176" formatCode="* #,##0_);* \(#,##0\);&quot;-&quot;??_);@"/>
    <numFmt numFmtId="177" formatCode="[$-1010409]d\ mmmm\ yyyy;@"/>
  </numFmts>
  <fonts count="33">
    <font>
      <sz val="14"/>
      <name val="Cordia New"/>
      <charset val="22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4"/>
      <name val="Cordia New"/>
      <family val="2"/>
    </font>
    <font>
      <sz val="14"/>
      <name val="Angsana New"/>
      <family val="1"/>
      <charset val="222"/>
    </font>
    <font>
      <b/>
      <sz val="14"/>
      <name val="Angsana New"/>
      <family val="1"/>
    </font>
    <font>
      <sz val="14"/>
      <name val="Angsana New"/>
      <family val="1"/>
    </font>
    <font>
      <sz val="14"/>
      <name val="Cordia New"/>
      <family val="2"/>
    </font>
    <font>
      <sz val="14"/>
      <name val="Cordia New"/>
      <family val="2"/>
    </font>
    <font>
      <sz val="10"/>
      <name val="Arial"/>
      <family val="2"/>
    </font>
    <font>
      <i/>
      <sz val="14"/>
      <name val="Angsana New"/>
      <family val="1"/>
    </font>
    <font>
      <b/>
      <sz val="18"/>
      <name val="Angsana New"/>
      <family val="1"/>
    </font>
    <font>
      <sz val="18"/>
      <name val="Angsana New"/>
      <family val="1"/>
    </font>
    <font>
      <b/>
      <sz val="16"/>
      <name val="Angsana New"/>
      <family val="1"/>
    </font>
    <font>
      <sz val="16"/>
      <name val="Angsana New"/>
      <family val="1"/>
    </font>
    <font>
      <sz val="14"/>
      <color rgb="FFFF0000"/>
      <name val="Angsana New"/>
      <family val="1"/>
    </font>
    <font>
      <i/>
      <sz val="14"/>
      <color rgb="FFFF0000"/>
      <name val="Angsana New"/>
      <family val="1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1"/>
      <name val="Times New Roman"/>
      <family val="1"/>
      <charset val="222"/>
    </font>
    <font>
      <sz val="11"/>
      <name val="Times New Roman"/>
      <family val="1"/>
    </font>
    <font>
      <sz val="8.5"/>
      <color theme="1"/>
      <name val="Verdana"/>
      <family val="2"/>
    </font>
    <font>
      <sz val="11"/>
      <color theme="1"/>
      <name val="Calibri"/>
      <family val="2"/>
      <charset val="222"/>
      <scheme val="minor"/>
    </font>
    <font>
      <sz val="14"/>
      <name val="AngsanaUPC"/>
      <family val="1"/>
      <charset val="222"/>
    </font>
    <font>
      <sz val="14"/>
      <name val="AngsanaUPC"/>
      <family val="1"/>
    </font>
    <font>
      <b/>
      <sz val="11"/>
      <name val="Angsana New"/>
      <family val="1"/>
    </font>
    <font>
      <sz val="11"/>
      <name val="Angsana New"/>
      <family val="1"/>
    </font>
    <font>
      <sz val="14"/>
      <name val="Browallia New"/>
      <family val="2"/>
    </font>
    <font>
      <sz val="16"/>
      <color theme="1"/>
      <name val="Angsana New"/>
      <family val="1"/>
    </font>
    <font>
      <i/>
      <sz val="16"/>
      <name val="Angsana New"/>
      <family val="1"/>
    </font>
    <font>
      <b/>
      <u/>
      <sz val="16"/>
      <name val="Angsana New"/>
      <family val="1"/>
    </font>
    <font>
      <sz val="16"/>
      <color indexed="10"/>
      <name val="Angsana New"/>
      <family val="1"/>
    </font>
    <font>
      <sz val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57">
    <xf numFmtId="0" fontId="0" fillId="0" borderId="0"/>
    <xf numFmtId="166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9" fillId="0" borderId="0"/>
    <xf numFmtId="9" fontId="8" fillId="0" borderId="0" applyFont="0" applyFill="0" applyBorder="0" applyAlignment="0" applyProtection="0"/>
    <xf numFmtId="0" fontId="17" fillId="0" borderId="0"/>
    <xf numFmtId="43" fontId="17" fillId="0" borderId="0" applyFont="0" applyFill="0" applyBorder="0" applyAlignment="0" applyProtection="0"/>
    <xf numFmtId="176" fontId="18" fillId="0" borderId="0" applyFill="0" applyBorder="0" applyProtection="0"/>
    <xf numFmtId="0" fontId="9" fillId="0" borderId="0"/>
    <xf numFmtId="176" fontId="18" fillId="0" borderId="1" applyFill="0" applyProtection="0"/>
    <xf numFmtId="176" fontId="18" fillId="0" borderId="5" applyFill="0" applyProtection="0"/>
    <xf numFmtId="0" fontId="17" fillId="0" borderId="0"/>
    <xf numFmtId="0" fontId="19" fillId="0" borderId="0"/>
    <xf numFmtId="0" fontId="21" fillId="0" borderId="0"/>
    <xf numFmtId="0" fontId="17" fillId="0" borderId="0"/>
    <xf numFmtId="0" fontId="20" fillId="0" borderId="0"/>
    <xf numFmtId="0" fontId="21" fillId="0" borderId="0"/>
    <xf numFmtId="166" fontId="3" fillId="0" borderId="0" applyFont="0" applyFill="0" applyBorder="0" applyAlignment="0" applyProtection="0"/>
    <xf numFmtId="0" fontId="9" fillId="0" borderId="0"/>
    <xf numFmtId="43" fontId="17" fillId="0" borderId="0" applyFont="0" applyFill="0" applyBorder="0" applyAlignment="0" applyProtection="0"/>
    <xf numFmtId="0" fontId="2" fillId="0" borderId="0"/>
    <xf numFmtId="0" fontId="21" fillId="0" borderId="0"/>
    <xf numFmtId="0" fontId="17" fillId="0" borderId="0"/>
    <xf numFmtId="0" fontId="17" fillId="0" borderId="0"/>
    <xf numFmtId="0" fontId="21" fillId="0" borderId="0"/>
    <xf numFmtId="0" fontId="21" fillId="0" borderId="0"/>
    <xf numFmtId="43" fontId="2" fillId="0" borderId="0" applyFont="0" applyFill="0" applyBorder="0" applyAlignment="0" applyProtection="0"/>
    <xf numFmtId="0" fontId="22" fillId="0" borderId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0" fontId="9" fillId="0" borderId="0"/>
    <xf numFmtId="0" fontId="3" fillId="0" borderId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0" fontId="17" fillId="0" borderId="0"/>
    <xf numFmtId="166" fontId="22" fillId="0" borderId="0" applyFont="0" applyFill="0" applyBorder="0" applyAlignment="0" applyProtection="0"/>
    <xf numFmtId="166" fontId="23" fillId="0" borderId="0" applyFont="0" applyFill="0" applyBorder="0" applyAlignment="0" applyProtection="0"/>
    <xf numFmtId="177" fontId="24" fillId="0" borderId="0"/>
    <xf numFmtId="0" fontId="21" fillId="0" borderId="0"/>
    <xf numFmtId="0" fontId="17" fillId="0" borderId="0"/>
    <xf numFmtId="0" fontId="17" fillId="0" borderId="0"/>
    <xf numFmtId="43" fontId="1" fillId="0" borderId="0" applyFont="0" applyFill="0" applyBorder="0" applyAlignment="0" applyProtection="0"/>
  </cellStyleXfs>
  <cellXfs count="175">
    <xf numFmtId="0" fontId="0" fillId="0" borderId="0" xfId="0"/>
    <xf numFmtId="166" fontId="6" fillId="0" borderId="0" xfId="1" applyFont="1" applyFill="1" applyAlignment="1">
      <alignment vertical="center"/>
    </xf>
    <xf numFmtId="166" fontId="6" fillId="0" borderId="0" xfId="1" applyFont="1" applyFill="1" applyBorder="1" applyAlignment="1">
      <alignment vertical="center"/>
    </xf>
    <xf numFmtId="174" fontId="6" fillId="0" borderId="0" xfId="19" applyNumberFormat="1" applyFont="1" applyFill="1" applyAlignment="1">
      <alignment vertical="center"/>
    </xf>
    <xf numFmtId="170" fontId="6" fillId="0" borderId="0" xfId="1" applyNumberFormat="1" applyFont="1" applyFill="1" applyBorder="1" applyAlignment="1">
      <alignment horizontal="center" vertical="center"/>
    </xf>
    <xf numFmtId="166" fontId="6" fillId="0" borderId="0" xfId="1" applyFont="1" applyFill="1"/>
    <xf numFmtId="167" fontId="6" fillId="0" borderId="0" xfId="1" applyNumberFormat="1" applyFont="1" applyFill="1"/>
    <xf numFmtId="167" fontId="6" fillId="0" borderId="0" xfId="1" applyNumberFormat="1" applyFont="1" applyFill="1" applyAlignment="1">
      <alignment vertical="center"/>
    </xf>
    <xf numFmtId="166" fontId="27" fillId="0" borderId="0" xfId="1" applyFont="1" applyFill="1" applyBorder="1" applyAlignment="1">
      <alignment horizontal="right" vertical="center"/>
    </xf>
    <xf numFmtId="0" fontId="6" fillId="0" borderId="0" xfId="14" applyFont="1" applyAlignment="1">
      <alignment vertical="center"/>
    </xf>
    <xf numFmtId="0" fontId="6" fillId="0" borderId="0" xfId="14" applyFont="1" applyAlignment="1">
      <alignment horizontal="center" vertical="center"/>
    </xf>
    <xf numFmtId="37" fontId="6" fillId="0" borderId="0" xfId="14" applyNumberFormat="1" applyFont="1" applyAlignment="1">
      <alignment horizontal="right" vertical="center"/>
    </xf>
    <xf numFmtId="167" fontId="6" fillId="0" borderId="0" xfId="14" applyNumberFormat="1" applyFont="1" applyAlignment="1">
      <alignment vertical="center"/>
    </xf>
    <xf numFmtId="165" fontId="6" fillId="0" borderId="0" xfId="14" applyNumberFormat="1" applyFont="1" applyAlignment="1">
      <alignment vertical="center"/>
    </xf>
    <xf numFmtId="37" fontId="6" fillId="0" borderId="0" xfId="14" applyNumberFormat="1" applyFont="1" applyAlignment="1">
      <alignment horizontal="left" vertical="center" indent="2"/>
    </xf>
    <xf numFmtId="37" fontId="6" fillId="0" borderId="0" xfId="14" applyNumberFormat="1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170" fontId="6" fillId="0" borderId="0" xfId="0" applyNumberFormat="1" applyFont="1" applyAlignment="1">
      <alignment vertical="center"/>
    </xf>
    <xf numFmtId="43" fontId="6" fillId="0" borderId="0" xfId="0" applyNumberFormat="1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0" fontId="6" fillId="0" borderId="0" xfId="0" quotePrefix="1" applyFont="1" applyAlignment="1">
      <alignment horizontal="left" vertical="center"/>
    </xf>
    <xf numFmtId="173" fontId="5" fillId="0" borderId="0" xfId="0" applyNumberFormat="1" applyFont="1" applyAlignment="1">
      <alignment horizontal="right" vertical="center"/>
    </xf>
    <xf numFmtId="172" fontId="15" fillId="0" borderId="0" xfId="0" applyNumberFormat="1" applyFont="1" applyAlignment="1">
      <alignment vertical="center"/>
    </xf>
    <xf numFmtId="0" fontId="16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166" fontId="13" fillId="0" borderId="0" xfId="1" applyFont="1" applyFill="1"/>
    <xf numFmtId="0" fontId="13" fillId="0" borderId="0" xfId="0" applyFont="1"/>
    <xf numFmtId="166" fontId="5" fillId="0" borderId="0" xfId="1" applyFont="1" applyFill="1" applyAlignment="1">
      <alignment vertical="center"/>
    </xf>
    <xf numFmtId="169" fontId="6" fillId="0" borderId="0" xfId="0" applyNumberFormat="1" applyFont="1" applyAlignment="1">
      <alignment vertical="center"/>
    </xf>
    <xf numFmtId="166" fontId="5" fillId="0" borderId="0" xfId="1" applyFont="1" applyFill="1" applyAlignment="1">
      <alignment horizontal="center" vertical="center"/>
    </xf>
    <xf numFmtId="165" fontId="6" fillId="0" borderId="0" xfId="0" applyNumberFormat="1" applyFont="1" applyAlignment="1">
      <alignment vertical="center"/>
    </xf>
    <xf numFmtId="167" fontId="5" fillId="0" borderId="0" xfId="1" applyNumberFormat="1" applyFont="1" applyFill="1" applyAlignment="1">
      <alignment vertical="center"/>
    </xf>
    <xf numFmtId="3" fontId="6" fillId="0" borderId="0" xfId="0" applyNumberFormat="1" applyFont="1" applyAlignment="1">
      <alignment horizontal="right" vertical="center" wrapText="1"/>
    </xf>
    <xf numFmtId="166" fontId="3" fillId="0" borderId="0" xfId="1" applyFont="1" applyFill="1"/>
    <xf numFmtId="0" fontId="3" fillId="0" borderId="0" xfId="0" applyFont="1"/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165" fontId="14" fillId="0" borderId="0" xfId="0" applyNumberFormat="1" applyFont="1" applyAlignment="1">
      <alignment vertical="center"/>
    </xf>
    <xf numFmtId="169" fontId="1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166" fontId="6" fillId="2" borderId="0" xfId="1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37" fontId="6" fillId="0" borderId="0" xfId="14" applyNumberFormat="1" applyFont="1" applyBorder="1" applyAlignment="1">
      <alignment horizontal="right" vertical="center"/>
    </xf>
    <xf numFmtId="0" fontId="14" fillId="0" borderId="0" xfId="14" applyFont="1" applyAlignment="1">
      <alignment vertical="center"/>
    </xf>
    <xf numFmtId="0" fontId="14" fillId="0" borderId="0" xfId="14" applyFont="1" applyAlignment="1">
      <alignment horizontal="center" vertical="center"/>
    </xf>
    <xf numFmtId="0" fontId="13" fillId="0" borderId="0" xfId="14" quotePrefix="1" applyFont="1" applyBorder="1" applyAlignment="1">
      <alignment horizontal="center" vertical="center"/>
    </xf>
    <xf numFmtId="0" fontId="13" fillId="0" borderId="0" xfId="14" quotePrefix="1" applyFont="1" applyAlignment="1">
      <alignment horizontal="center" vertical="center"/>
    </xf>
    <xf numFmtId="0" fontId="13" fillId="0" borderId="0" xfId="14" applyFont="1" applyAlignment="1">
      <alignment horizontal="center" vertical="center"/>
    </xf>
    <xf numFmtId="0" fontId="14" fillId="0" borderId="0" xfId="14" applyFont="1" applyBorder="1" applyAlignment="1">
      <alignment vertical="center"/>
    </xf>
    <xf numFmtId="166" fontId="14" fillId="0" borderId="0" xfId="1" applyFont="1" applyFill="1" applyBorder="1" applyAlignment="1">
      <alignment vertical="center"/>
    </xf>
    <xf numFmtId="166" fontId="14" fillId="0" borderId="0" xfId="1" applyFont="1" applyFill="1" applyAlignment="1">
      <alignment vertical="center"/>
    </xf>
    <xf numFmtId="0" fontId="14" fillId="0" borderId="0" xfId="14" applyFont="1" applyAlignment="1">
      <alignment horizontal="left" vertical="center" indent="2"/>
    </xf>
    <xf numFmtId="167" fontId="14" fillId="0" borderId="0" xfId="1" applyNumberFormat="1" applyFont="1" applyFill="1" applyBorder="1" applyAlignment="1">
      <alignment vertical="center"/>
    </xf>
    <xf numFmtId="37" fontId="14" fillId="0" borderId="0" xfId="1" applyNumberFormat="1" applyFont="1" applyFill="1" applyAlignment="1">
      <alignment vertical="center"/>
    </xf>
    <xf numFmtId="0" fontId="14" fillId="0" borderId="0" xfId="14" applyFont="1" applyAlignment="1">
      <alignment horizontal="left" vertical="center" indent="4"/>
    </xf>
    <xf numFmtId="37" fontId="14" fillId="0" borderId="0" xfId="1" applyNumberFormat="1" applyFont="1" applyFill="1" applyBorder="1" applyAlignment="1">
      <alignment vertical="center"/>
    </xf>
    <xf numFmtId="167" fontId="14" fillId="0" borderId="3" xfId="1" applyNumberFormat="1" applyFont="1" applyFill="1" applyBorder="1" applyAlignment="1">
      <alignment vertical="center"/>
    </xf>
    <xf numFmtId="37" fontId="14" fillId="0" borderId="0" xfId="14" applyNumberFormat="1" applyFont="1" applyAlignment="1">
      <alignment vertical="center"/>
    </xf>
    <xf numFmtId="167" fontId="14" fillId="0" borderId="0" xfId="1" applyNumberFormat="1" applyFont="1" applyFill="1" applyAlignment="1">
      <alignment horizontal="right" vertical="center"/>
    </xf>
    <xf numFmtId="37" fontId="14" fillId="0" borderId="0" xfId="14" applyNumberFormat="1" applyFont="1" applyAlignment="1">
      <alignment horizontal="right" vertical="center"/>
    </xf>
    <xf numFmtId="0" fontId="13" fillId="0" borderId="0" xfId="14" applyFont="1" applyAlignment="1">
      <alignment vertical="center"/>
    </xf>
    <xf numFmtId="167" fontId="14" fillId="0" borderId="1" xfId="1" applyNumberFormat="1" applyFont="1" applyFill="1" applyBorder="1" applyAlignment="1">
      <alignment vertical="center"/>
    </xf>
    <xf numFmtId="165" fontId="14" fillId="0" borderId="0" xfId="14" applyNumberFormat="1" applyFont="1" applyAlignment="1">
      <alignment vertical="center"/>
    </xf>
    <xf numFmtId="38" fontId="14" fillId="0" borderId="0" xfId="14" applyNumberFormat="1" applyFont="1" applyAlignment="1">
      <alignment vertical="center"/>
    </xf>
    <xf numFmtId="165" fontId="14" fillId="0" borderId="0" xfId="14" applyNumberFormat="1" applyFont="1" applyBorder="1" applyAlignment="1">
      <alignment vertical="center"/>
    </xf>
    <xf numFmtId="37" fontId="14" fillId="0" borderId="0" xfId="14" applyNumberFormat="1" applyFont="1" applyBorder="1" applyAlignment="1">
      <alignment vertical="center"/>
    </xf>
    <xf numFmtId="37" fontId="14" fillId="0" borderId="0" xfId="14" applyNumberFormat="1" applyFont="1" applyAlignment="1">
      <alignment horizontal="left" vertical="center" indent="2"/>
    </xf>
    <xf numFmtId="167" fontId="14" fillId="0" borderId="0" xfId="1" applyNumberFormat="1" applyFont="1" applyFill="1" applyBorder="1" applyAlignment="1">
      <alignment horizontal="center" vertical="center"/>
    </xf>
    <xf numFmtId="37" fontId="14" fillId="0" borderId="0" xfId="14" applyNumberFormat="1" applyFont="1" applyAlignment="1">
      <alignment horizontal="left" vertical="center" indent="5"/>
    </xf>
    <xf numFmtId="37" fontId="14" fillId="0" borderId="0" xfId="14" applyNumberFormat="1" applyFont="1" applyAlignment="1">
      <alignment horizontal="center" vertical="center"/>
    </xf>
    <xf numFmtId="167" fontId="28" fillId="0" borderId="0" xfId="1" applyNumberFormat="1" applyFont="1" applyFill="1" applyBorder="1" applyAlignment="1">
      <alignment vertical="center"/>
    </xf>
    <xf numFmtId="167" fontId="28" fillId="0" borderId="3" xfId="1" applyNumberFormat="1" applyFont="1" applyFill="1" applyBorder="1" applyAlignment="1">
      <alignment vertical="center"/>
    </xf>
    <xf numFmtId="167" fontId="28" fillId="0" borderId="0" xfId="1" applyNumberFormat="1" applyFont="1" applyFill="1" applyBorder="1" applyAlignment="1">
      <alignment horizontal="center" vertical="center"/>
    </xf>
    <xf numFmtId="37" fontId="14" fillId="0" borderId="0" xfId="14" applyNumberFormat="1" applyFont="1" applyAlignment="1">
      <alignment horizontal="left" vertical="center" indent="3"/>
    </xf>
    <xf numFmtId="37" fontId="14" fillId="0" borderId="0" xfId="14" applyNumberFormat="1" applyFont="1" applyAlignment="1">
      <alignment horizontal="left" vertical="center" indent="4"/>
    </xf>
    <xf numFmtId="167" fontId="14" fillId="0" borderId="4" xfId="1" applyNumberFormat="1" applyFont="1" applyFill="1" applyBorder="1" applyAlignment="1">
      <alignment vertical="center"/>
    </xf>
    <xf numFmtId="37" fontId="14" fillId="0" borderId="0" xfId="14" applyNumberFormat="1" applyFont="1" applyBorder="1" applyAlignment="1">
      <alignment horizontal="center" vertical="center"/>
    </xf>
    <xf numFmtId="37" fontId="14" fillId="0" borderId="0" xfId="14" applyNumberFormat="1" applyFont="1" applyBorder="1" applyAlignment="1">
      <alignment horizontal="right" vertical="center"/>
    </xf>
    <xf numFmtId="37" fontId="28" fillId="0" borderId="0" xfId="14" applyNumberFormat="1" applyFont="1" applyAlignment="1">
      <alignment horizontal="right" vertical="center"/>
    </xf>
    <xf numFmtId="37" fontId="28" fillId="0" borderId="0" xfId="14" applyNumberFormat="1" applyFont="1" applyBorder="1" applyAlignment="1">
      <alignment horizontal="right" vertical="center"/>
    </xf>
    <xf numFmtId="170" fontId="14" fillId="0" borderId="0" xfId="1" applyNumberFormat="1" applyFont="1" applyFill="1" applyBorder="1" applyAlignment="1">
      <alignment vertical="center"/>
    </xf>
    <xf numFmtId="170" fontId="14" fillId="0" borderId="2" xfId="1" applyNumberFormat="1" applyFont="1" applyFill="1" applyBorder="1" applyAlignment="1">
      <alignment vertical="center"/>
    </xf>
    <xf numFmtId="167" fontId="14" fillId="0" borderId="2" xfId="1" applyNumberFormat="1" applyFont="1" applyFill="1" applyBorder="1" applyAlignment="1">
      <alignment vertical="center"/>
    </xf>
    <xf numFmtId="37" fontId="13" fillId="0" borderId="0" xfId="14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29" fillId="0" borderId="0" xfId="0" applyFont="1" applyAlignment="1">
      <alignment horizontal="center" vertical="center"/>
    </xf>
    <xf numFmtId="0" fontId="13" fillId="0" borderId="0" xfId="0" quotePrefix="1" applyFont="1" applyBorder="1" applyAlignment="1">
      <alignment horizontal="center" vertical="center"/>
    </xf>
    <xf numFmtId="38" fontId="30" fillId="0" borderId="0" xfId="0" applyNumberFormat="1" applyFont="1" applyAlignment="1">
      <alignment horizontal="center" vertical="center"/>
    </xf>
    <xf numFmtId="0" fontId="13" fillId="0" borderId="0" xfId="0" quotePrefix="1" applyFont="1" applyAlignment="1">
      <alignment horizontal="center" vertical="center"/>
    </xf>
    <xf numFmtId="172" fontId="14" fillId="0" borderId="0" xfId="1" applyNumberFormat="1" applyFont="1" applyFill="1" applyBorder="1" applyAlignment="1">
      <alignment vertical="center"/>
    </xf>
    <xf numFmtId="172" fontId="14" fillId="0" borderId="0" xfId="1" applyNumberFormat="1" applyFont="1" applyFill="1" applyAlignment="1">
      <alignment vertical="center"/>
    </xf>
    <xf numFmtId="9" fontId="14" fillId="0" borderId="0" xfId="0" applyNumberFormat="1" applyFont="1" applyAlignment="1">
      <alignment horizontal="left" vertical="center" indent="2"/>
    </xf>
    <xf numFmtId="170" fontId="29" fillId="0" borderId="0" xfId="1" applyNumberFormat="1" applyFont="1" applyFill="1" applyAlignment="1">
      <alignment horizontal="center" vertical="center"/>
    </xf>
    <xf numFmtId="170" fontId="14" fillId="0" borderId="0" xfId="1" applyNumberFormat="1" applyFont="1" applyFill="1" applyAlignment="1">
      <alignment vertical="center"/>
    </xf>
    <xf numFmtId="9" fontId="13" fillId="0" borderId="0" xfId="0" applyNumberFormat="1" applyFont="1" applyAlignment="1">
      <alignment horizontal="left" vertical="center" indent="4"/>
    </xf>
    <xf numFmtId="170" fontId="14" fillId="0" borderId="3" xfId="1" applyNumberFormat="1" applyFont="1" applyFill="1" applyBorder="1" applyAlignment="1">
      <alignment vertical="center"/>
    </xf>
    <xf numFmtId="170" fontId="13" fillId="0" borderId="0" xfId="1" applyNumberFormat="1" applyFont="1" applyFill="1" applyBorder="1" applyAlignment="1">
      <alignment vertical="center"/>
    </xf>
    <xf numFmtId="170" fontId="13" fillId="0" borderId="0" xfId="1" applyNumberFormat="1" applyFont="1" applyFill="1" applyAlignment="1">
      <alignment vertical="center"/>
    </xf>
    <xf numFmtId="173" fontId="13" fillId="0" borderId="0" xfId="0" applyNumberFormat="1" applyFont="1" applyAlignment="1">
      <alignment horizontal="left" vertical="center"/>
    </xf>
    <xf numFmtId="170" fontId="14" fillId="0" borderId="0" xfId="1" applyNumberFormat="1" applyFont="1" applyFill="1" applyBorder="1" applyAlignment="1">
      <alignment horizontal="right" vertical="center"/>
    </xf>
    <xf numFmtId="9" fontId="14" fillId="0" borderId="0" xfId="0" applyNumberFormat="1" applyFont="1" applyAlignment="1">
      <alignment vertical="center"/>
    </xf>
    <xf numFmtId="170" fontId="29" fillId="0" borderId="0" xfId="1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left"/>
    </xf>
    <xf numFmtId="173" fontId="14" fillId="0" borderId="0" xfId="0" applyNumberFormat="1" applyFont="1" applyAlignment="1">
      <alignment horizontal="left" vertical="center"/>
    </xf>
    <xf numFmtId="173" fontId="14" fillId="0" borderId="0" xfId="0" quotePrefix="1" applyNumberFormat="1" applyFont="1" applyAlignment="1">
      <alignment horizontal="left" vertical="center"/>
    </xf>
    <xf numFmtId="0" fontId="14" fillId="0" borderId="0" xfId="17" quotePrefix="1" applyFont="1" applyAlignment="1">
      <alignment horizontal="left" vertical="center" indent="2"/>
    </xf>
    <xf numFmtId="0" fontId="14" fillId="0" borderId="0" xfId="17" quotePrefix="1" applyFont="1" applyAlignment="1">
      <alignment horizontal="left" vertical="center" indent="3"/>
    </xf>
    <xf numFmtId="170" fontId="14" fillId="0" borderId="0" xfId="5" applyNumberFormat="1" applyFont="1" applyFill="1" applyBorder="1" applyAlignment="1">
      <alignment horizontal="right" vertical="center"/>
    </xf>
    <xf numFmtId="170" fontId="14" fillId="0" borderId="4" xfId="5" applyNumberFormat="1" applyFont="1" applyFill="1" applyBorder="1" applyAlignment="1">
      <alignment horizontal="right" vertical="center"/>
    </xf>
    <xf numFmtId="173" fontId="14" fillId="0" borderId="0" xfId="0" applyNumberFormat="1" applyFont="1" applyAlignment="1">
      <alignment horizontal="center" vertical="center"/>
    </xf>
    <xf numFmtId="37" fontId="14" fillId="0" borderId="0" xfId="0" applyNumberFormat="1" applyFont="1" applyBorder="1" applyAlignment="1">
      <alignment vertical="center"/>
    </xf>
    <xf numFmtId="37" fontId="14" fillId="0" borderId="0" xfId="0" applyNumberFormat="1" applyFont="1" applyAlignment="1">
      <alignment vertical="center"/>
    </xf>
    <xf numFmtId="0" fontId="14" fillId="0" borderId="0" xfId="17" applyFont="1" applyAlignment="1">
      <alignment horizontal="left" vertical="center" indent="2"/>
    </xf>
    <xf numFmtId="170" fontId="14" fillId="0" borderId="0" xfId="1" applyNumberFormat="1" applyFont="1" applyFill="1" applyBorder="1" applyAlignment="1">
      <alignment horizontal="center" vertical="center"/>
    </xf>
    <xf numFmtId="170" fontId="14" fillId="0" borderId="0" xfId="1" applyNumberFormat="1" applyFont="1" applyFill="1" applyAlignment="1">
      <alignment horizontal="center" vertical="center"/>
    </xf>
    <xf numFmtId="170" fontId="14" fillId="0" borderId="2" xfId="1" applyNumberFormat="1" applyFont="1" applyFill="1" applyBorder="1" applyAlignment="1">
      <alignment horizontal="center" vertical="center"/>
    </xf>
    <xf numFmtId="170" fontId="14" fillId="0" borderId="4" xfId="1" applyNumberFormat="1" applyFont="1" applyFill="1" applyBorder="1" applyAlignment="1">
      <alignment horizontal="center" vertical="center"/>
    </xf>
    <xf numFmtId="166" fontId="13" fillId="0" borderId="0" xfId="1" applyFont="1" applyFill="1" applyBorder="1" applyAlignment="1">
      <alignment horizontal="center" vertical="center"/>
    </xf>
    <xf numFmtId="166" fontId="14" fillId="0" borderId="0" xfId="1" applyFont="1" applyFill="1" applyBorder="1" applyAlignment="1">
      <alignment horizontal="center" vertical="center"/>
    </xf>
    <xf numFmtId="166" fontId="29" fillId="0" borderId="0" xfId="0" applyNumberFormat="1" applyFont="1" applyAlignment="1">
      <alignment horizontal="center" vertical="center"/>
    </xf>
    <xf numFmtId="0" fontId="14" fillId="0" borderId="0" xfId="0" quotePrefix="1" applyFont="1" applyAlignment="1">
      <alignment horizontal="left" vertical="center"/>
    </xf>
    <xf numFmtId="167" fontId="32" fillId="0" borderId="0" xfId="1" applyNumberFormat="1" applyFont="1" applyFill="1"/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168" fontId="14" fillId="0" borderId="0" xfId="1" applyNumberFormat="1" applyFont="1" applyFill="1" applyBorder="1" applyAlignment="1">
      <alignment horizontal="center" vertical="center"/>
    </xf>
    <xf numFmtId="168" fontId="14" fillId="0" borderId="0" xfId="1" applyNumberFormat="1" applyFont="1" applyFill="1" applyAlignment="1">
      <alignment horizontal="center" vertical="center"/>
    </xf>
    <xf numFmtId="37" fontId="14" fillId="0" borderId="0" xfId="0" applyNumberFormat="1" applyFont="1" applyAlignment="1">
      <alignment horizontal="center" vertical="center"/>
    </xf>
    <xf numFmtId="169" fontId="14" fillId="0" borderId="0" xfId="1" applyNumberFormat="1" applyFont="1" applyFill="1" applyBorder="1" applyAlignment="1">
      <alignment vertical="center"/>
    </xf>
    <xf numFmtId="169" fontId="14" fillId="0" borderId="0" xfId="1" applyNumberFormat="1" applyFont="1" applyFill="1" applyAlignment="1">
      <alignment vertical="center"/>
    </xf>
    <xf numFmtId="37" fontId="14" fillId="0" borderId="0" xfId="0" applyNumberFormat="1" applyFont="1" applyAlignment="1">
      <alignment horizontal="left" vertical="center" indent="2"/>
    </xf>
    <xf numFmtId="0" fontId="14" fillId="0" borderId="0" xfId="16" applyFont="1" applyAlignment="1">
      <alignment horizontal="left" vertical="center" indent="2"/>
    </xf>
    <xf numFmtId="0" fontId="14" fillId="0" borderId="0" xfId="16" applyFont="1" applyAlignment="1">
      <alignment horizontal="center" vertical="center"/>
    </xf>
    <xf numFmtId="37" fontId="14" fillId="0" borderId="0" xfId="0" quotePrefix="1" applyNumberFormat="1" applyFont="1" applyAlignment="1">
      <alignment horizontal="center" vertical="center"/>
    </xf>
    <xf numFmtId="169" fontId="14" fillId="0" borderId="2" xfId="1" applyNumberFormat="1" applyFont="1" applyFill="1" applyBorder="1" applyAlignment="1">
      <alignment vertical="center"/>
    </xf>
    <xf numFmtId="37" fontId="14" fillId="0" borderId="0" xfId="0" applyNumberFormat="1" applyFont="1" applyAlignment="1">
      <alignment horizontal="left" vertical="center" indent="1"/>
    </xf>
    <xf numFmtId="37" fontId="14" fillId="0" borderId="0" xfId="0" applyNumberFormat="1" applyFont="1" applyAlignment="1">
      <alignment horizontal="right" vertical="center"/>
    </xf>
    <xf numFmtId="169" fontId="14" fillId="0" borderId="0" xfId="1" applyNumberFormat="1" applyFont="1" applyFill="1" applyAlignment="1">
      <alignment horizontal="center" vertical="center"/>
    </xf>
    <xf numFmtId="37" fontId="14" fillId="0" borderId="0" xfId="0" applyNumberFormat="1" applyFont="1" applyAlignment="1">
      <alignment horizontal="left" vertical="center" indent="4"/>
    </xf>
    <xf numFmtId="0" fontId="14" fillId="0" borderId="0" xfId="0" applyFont="1" applyAlignment="1">
      <alignment horizontal="left" vertical="center" indent="2"/>
    </xf>
    <xf numFmtId="175" fontId="14" fillId="0" borderId="0" xfId="0" applyNumberFormat="1" applyFont="1" applyAlignment="1">
      <alignment horizontal="center" vertical="center"/>
    </xf>
    <xf numFmtId="169" fontId="14" fillId="0" borderId="3" xfId="1" applyNumberFormat="1" applyFont="1" applyFill="1" applyBorder="1" applyAlignment="1">
      <alignment vertical="center"/>
    </xf>
    <xf numFmtId="37" fontId="13" fillId="0" borderId="0" xfId="0" applyNumberFormat="1" applyFont="1" applyAlignment="1">
      <alignment horizontal="center" vertical="center"/>
    </xf>
    <xf numFmtId="37" fontId="13" fillId="0" borderId="0" xfId="0" applyNumberFormat="1" applyFont="1" applyAlignment="1">
      <alignment vertical="center"/>
    </xf>
    <xf numFmtId="169" fontId="14" fillId="0" borderId="0" xfId="0" applyNumberFormat="1" applyFont="1" applyAlignment="1">
      <alignment horizontal="right" vertical="center"/>
    </xf>
    <xf numFmtId="37" fontId="14" fillId="2" borderId="0" xfId="0" applyNumberFormat="1" applyFont="1" applyFill="1" applyAlignment="1">
      <alignment horizontal="left" vertical="center" indent="2"/>
    </xf>
    <xf numFmtId="37" fontId="14" fillId="2" borderId="0" xfId="0" applyNumberFormat="1" applyFont="1" applyFill="1" applyAlignment="1">
      <alignment horizontal="center" vertical="center"/>
    </xf>
    <xf numFmtId="169" fontId="14" fillId="2" borderId="0" xfId="1" applyNumberFormat="1" applyFont="1" applyFill="1" applyBorder="1" applyAlignment="1">
      <alignment vertical="center"/>
    </xf>
    <xf numFmtId="37" fontId="14" fillId="2" borderId="0" xfId="0" applyNumberFormat="1" applyFont="1" applyFill="1" applyAlignment="1">
      <alignment horizontal="right" vertical="center"/>
    </xf>
    <xf numFmtId="168" fontId="14" fillId="2" borderId="0" xfId="1" applyNumberFormat="1" applyFont="1" applyFill="1" applyBorder="1" applyAlignment="1">
      <alignment horizontal="center" vertical="center"/>
    </xf>
    <xf numFmtId="37" fontId="14" fillId="0" borderId="0" xfId="0" applyNumberFormat="1" applyFont="1" applyBorder="1" applyAlignment="1">
      <alignment horizontal="right" vertical="center"/>
    </xf>
    <xf numFmtId="171" fontId="14" fillId="0" borderId="0" xfId="1" applyNumberFormat="1" applyFont="1" applyFill="1" applyBorder="1" applyAlignment="1">
      <alignment horizontal="center" vertical="center"/>
    </xf>
    <xf numFmtId="37" fontId="14" fillId="0" borderId="0" xfId="0" applyNumberFormat="1" applyFont="1" applyFill="1" applyAlignment="1">
      <alignment horizontal="left" vertical="center" indent="2"/>
    </xf>
    <xf numFmtId="37" fontId="14" fillId="0" borderId="0" xfId="0" quotePrefix="1" applyNumberFormat="1" applyFont="1" applyFill="1" applyAlignment="1">
      <alignment horizontal="center" vertical="center"/>
    </xf>
    <xf numFmtId="37" fontId="14" fillId="0" borderId="0" xfId="0" applyNumberFormat="1" applyFont="1" applyFill="1" applyAlignment="1">
      <alignment horizontal="right" vertical="center"/>
    </xf>
    <xf numFmtId="9" fontId="14" fillId="0" borderId="0" xfId="0" applyNumberFormat="1" applyFont="1" applyAlignment="1">
      <alignment horizontal="left" vertical="center" indent="4"/>
    </xf>
    <xf numFmtId="37" fontId="14" fillId="0" borderId="0" xfId="0" applyNumberFormat="1" applyFont="1" applyAlignment="1">
      <alignment horizontal="left" vertical="center" indent="5"/>
    </xf>
    <xf numFmtId="37" fontId="13" fillId="0" borderId="0" xfId="0" applyNumberFormat="1" applyFont="1" applyAlignment="1">
      <alignment horizontal="left" vertical="center"/>
    </xf>
    <xf numFmtId="37" fontId="14" fillId="0" borderId="0" xfId="0" applyNumberFormat="1" applyFont="1" applyAlignment="1">
      <alignment horizontal="left" vertical="center"/>
    </xf>
    <xf numFmtId="169" fontId="14" fillId="0" borderId="1" xfId="1" applyNumberFormat="1" applyFont="1" applyFill="1" applyBorder="1" applyAlignment="1">
      <alignment vertical="center"/>
    </xf>
    <xf numFmtId="0" fontId="11" fillId="0" borderId="0" xfId="14" applyFont="1" applyAlignment="1">
      <alignment horizontal="center" vertical="center"/>
    </xf>
    <xf numFmtId="0" fontId="13" fillId="0" borderId="2" xfId="14" applyFont="1" applyBorder="1" applyAlignment="1">
      <alignment horizontal="right" vertical="center"/>
    </xf>
    <xf numFmtId="0" fontId="11" fillId="0" borderId="0" xfId="14" applyFont="1" applyAlignment="1">
      <alignment horizontal="center"/>
    </xf>
    <xf numFmtId="0" fontId="11" fillId="0" borderId="0" xfId="0" applyFont="1" applyAlignment="1">
      <alignment horizontal="center" vertical="center"/>
    </xf>
    <xf numFmtId="37" fontId="13" fillId="0" borderId="2" xfId="0" applyNumberFormat="1" applyFont="1" applyBorder="1" applyAlignment="1">
      <alignment horizontal="right" vertical="center"/>
    </xf>
    <xf numFmtId="37" fontId="11" fillId="0" borderId="0" xfId="0" applyNumberFormat="1" applyFont="1" applyAlignment="1">
      <alignment horizontal="center" vertical="justify"/>
    </xf>
    <xf numFmtId="0" fontId="11" fillId="0" borderId="0" xfId="0" applyFont="1" applyAlignment="1">
      <alignment horizontal="center" vertical="justify"/>
    </xf>
    <xf numFmtId="0" fontId="13" fillId="0" borderId="2" xfId="0" applyFont="1" applyBorder="1" applyAlignment="1">
      <alignment horizontal="right" vertical="center"/>
    </xf>
  </cellXfs>
  <cellStyles count="57">
    <cellStyle name="Comma" xfId="1" builtinId="3"/>
    <cellStyle name="Comma 11" xfId="2" xr:uid="{00000000-0005-0000-0000-000001000000}"/>
    <cellStyle name="Comma 14" xfId="56" xr:uid="{34A0A0D0-2BF6-4F65-9042-770DA9F1DEFA}"/>
    <cellStyle name="Comma 2" xfId="3" xr:uid="{00000000-0005-0000-0000-000002000000}"/>
    <cellStyle name="Comma 2 2" xfId="4" xr:uid="{00000000-0005-0000-0000-000003000000}"/>
    <cellStyle name="Comma 2 2 2" xfId="5" xr:uid="{00000000-0005-0000-0000-000004000000}"/>
    <cellStyle name="Comma 2 2 2 2" xfId="32" xr:uid="{C9CDF64E-05A3-4D94-9521-677317AD1173}"/>
    <cellStyle name="Comma 2 3" xfId="44" xr:uid="{48A636B8-36BC-432D-BEFC-F863A8156F26}"/>
    <cellStyle name="Comma 3" xfId="6" xr:uid="{00000000-0005-0000-0000-000005000000}"/>
    <cellStyle name="Comma 3 2" xfId="7" xr:uid="{00000000-0005-0000-0000-000006000000}"/>
    <cellStyle name="Comma 3 2 2" xfId="47" xr:uid="{BB18D702-F281-4A1D-B9FD-B993F11C179D}"/>
    <cellStyle name="Comma 3 3" xfId="8" xr:uid="{00000000-0005-0000-0000-000007000000}"/>
    <cellStyle name="Comma 3 4" xfId="9" xr:uid="{00000000-0005-0000-0000-000008000000}"/>
    <cellStyle name="Comma 3 5" xfId="41" xr:uid="{62A0F91D-83E3-468A-803E-A5626B630818}"/>
    <cellStyle name="Comma 4" xfId="10" xr:uid="{00000000-0005-0000-0000-000009000000}"/>
    <cellStyle name="Comma 4 2" xfId="11" xr:uid="{00000000-0005-0000-0000-00000A000000}"/>
    <cellStyle name="Comma 4 2 2" xfId="51" xr:uid="{ECCD7849-B15E-475C-BFDB-0772AF5BE537}"/>
    <cellStyle name="Comma 4 3" xfId="12" xr:uid="{00000000-0005-0000-0000-00000B000000}"/>
    <cellStyle name="Comma 4 4" xfId="48" xr:uid="{822AC656-6F24-454A-A7A8-D6938E261689}"/>
    <cellStyle name="Comma 5" xfId="34" xr:uid="{76C351DE-4EFC-49D1-9187-2C1BB081328D}"/>
    <cellStyle name="Comma 6" xfId="21" xr:uid="{D82D8DD7-7C0B-4F13-A31F-FAE16DB337FD}"/>
    <cellStyle name="Comma 6 2" xfId="50" xr:uid="{B3940F8F-73B0-4753-BFA7-50EC931CE4AB}"/>
    <cellStyle name="Comma 7" xfId="43" xr:uid="{0654C91B-DBE1-41EC-8711-59F96C70D623}"/>
    <cellStyle name="Debit" xfId="22" xr:uid="{A50D562B-2831-4493-8BB9-B4E69FD73B35}"/>
    <cellStyle name="Debit subtotal" xfId="25" xr:uid="{FF7D1E06-8037-4E54-8950-41DB647FBB84}"/>
    <cellStyle name="Debit Total" xfId="24" xr:uid="{0C11BA19-72E6-48F9-8C33-F8C970C12A76}"/>
    <cellStyle name="Normal" xfId="0" builtinId="0"/>
    <cellStyle name="Normal 10" xfId="55" xr:uid="{D32EEA76-B1AF-4103-9D7E-46930DD89E5D}"/>
    <cellStyle name="Normal 13 2 2" xfId="45" xr:uid="{A6844917-AF8E-49B4-AF7C-3633343655F6}"/>
    <cellStyle name="Normal 2" xfId="13" xr:uid="{00000000-0005-0000-0000-00000D000000}"/>
    <cellStyle name="Normal 2 10" xfId="36" xr:uid="{8A308F33-21BB-4BFF-9D21-EB42056CC705}"/>
    <cellStyle name="Normal 2 2" xfId="14" xr:uid="{00000000-0005-0000-0000-00000E000000}"/>
    <cellStyle name="Normal 2 2 2" xfId="27" xr:uid="{6B94AC31-08F3-4343-AE2D-4531DF77EB7E}"/>
    <cellStyle name="Normal 2 2 3" xfId="35" xr:uid="{E3282856-771B-48F8-95CE-39E70DA2D4EF}"/>
    <cellStyle name="Normal 2 2 8" xfId="15" xr:uid="{00000000-0005-0000-0000-00000F000000}"/>
    <cellStyle name="Normal 2 2_1) สรุปงบลงทุน 2554" xfId="23" xr:uid="{FD8758D4-E6A1-49A5-8CD0-FE73A9F450F3}"/>
    <cellStyle name="Normal 2 3" xfId="29" xr:uid="{5895317D-CDD6-46C7-8FFA-E599604C4097}"/>
    <cellStyle name="Normal 2 4" xfId="30" xr:uid="{AA406A51-CE08-4927-A0FE-2B31AEE716FF}"/>
    <cellStyle name="Normal 2 5" xfId="31" xr:uid="{A58A69FE-5F8B-4625-8339-BA14D51C1A39}"/>
    <cellStyle name="Normal 2 5 2" xfId="49" xr:uid="{E3A41268-8C19-4686-A0DD-81396D44AEFD}"/>
    <cellStyle name="Normal 2 6" xfId="39" xr:uid="{98AD13B2-AAD4-499D-8D17-18233679CAD2}"/>
    <cellStyle name="Normal 2 7" xfId="40" xr:uid="{E3BD2383-0525-4C84-AC96-C286CD49CFD3}"/>
    <cellStyle name="Normal 2 8" xfId="28" xr:uid="{487FA69A-CB20-474C-A305-F060055E9346}"/>
    <cellStyle name="Normal 2 9" xfId="53" xr:uid="{288A6D4B-7531-4901-ADA2-B5BBFF7F13F7}"/>
    <cellStyle name="Normal 3" xfId="16" xr:uid="{00000000-0005-0000-0000-000010000000}"/>
    <cellStyle name="Normal 3 2" xfId="42" xr:uid="{52996DA4-F468-495E-BCFA-04FF7E6CDCF6}"/>
    <cellStyle name="Normal 3 2 2 2" xfId="17" xr:uid="{00000000-0005-0000-0000-000011000000}"/>
    <cellStyle name="Normal 4" xfId="18" xr:uid="{00000000-0005-0000-0000-000012000000}"/>
    <cellStyle name="Normal 4 2" xfId="33" xr:uid="{DAE97E43-A7FE-45A5-98FA-2B3B5AC27446}"/>
    <cellStyle name="Normal 5" xfId="20" xr:uid="{7D7542CA-535C-46F9-8E89-68765DB1B1CD}"/>
    <cellStyle name="Normal 6" xfId="26" xr:uid="{1F5F1D09-28F1-494C-B1CC-19922EDC64AB}"/>
    <cellStyle name="Normal 6 2" xfId="52" xr:uid="{D4D53DF8-2923-417E-BCBC-E85053D181DC}"/>
    <cellStyle name="Normal 7" xfId="38" xr:uid="{14A491CF-4185-4D2D-97FF-9FA4108312B6}"/>
    <cellStyle name="Normal 8" xfId="37" xr:uid="{9E789685-3731-45E7-9193-025A4A7D252D}"/>
    <cellStyle name="Normal 9" xfId="54" xr:uid="{42969C9D-C06C-4297-8CFD-10001AF90A58}"/>
    <cellStyle name="Percent" xfId="19" builtinId="5"/>
    <cellStyle name="ปกติ_Financial Lease1" xfId="46" xr:uid="{8CF49C86-9132-4B1A-913D-615465CAAF99}"/>
  </cellStyles>
  <dxfs count="0"/>
  <tableStyles count="0" defaultTableStyle="TableStyleMedium9" defaultPivotStyle="PivotStyleLight16"/>
  <colors>
    <mruColors>
      <color rgb="FF66FF66"/>
      <color rgb="FFFF66FF"/>
      <color rgb="FFFFCC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00B050"/>
  </sheetPr>
  <dimension ref="A1:H56"/>
  <sheetViews>
    <sheetView topLeftCell="A22" zoomScaleNormal="100" zoomScaleSheetLayoutView="120" workbookViewId="0">
      <selection activeCell="D29" sqref="D29"/>
    </sheetView>
  </sheetViews>
  <sheetFormatPr defaultColWidth="9.09765625" defaultRowHeight="24" customHeight="1"/>
  <cols>
    <col min="1" max="1" width="47.8984375" style="9" customWidth="1"/>
    <col min="2" max="2" width="8.59765625" style="10" bestFit="1" customWidth="1"/>
    <col min="3" max="3" width="2.09765625" style="9" customWidth="1"/>
    <col min="4" max="4" width="15.59765625" style="9" customWidth="1"/>
    <col min="5" max="5" width="2.09765625" style="9" customWidth="1"/>
    <col min="6" max="6" width="15.69921875" style="9" customWidth="1"/>
    <col min="7" max="7" width="9.09765625" style="9"/>
    <col min="8" max="8" width="11.09765625" style="9" bestFit="1" customWidth="1"/>
    <col min="9" max="16384" width="9.09765625" style="9"/>
  </cols>
  <sheetData>
    <row r="1" spans="1:6" ht="26">
      <c r="A1" s="167" t="s">
        <v>130</v>
      </c>
      <c r="B1" s="167"/>
      <c r="C1" s="167"/>
      <c r="D1" s="167"/>
      <c r="E1" s="167"/>
      <c r="F1" s="167"/>
    </row>
    <row r="2" spans="1:6" ht="26">
      <c r="A2" s="167" t="s">
        <v>118</v>
      </c>
      <c r="B2" s="167"/>
      <c r="C2" s="167"/>
      <c r="D2" s="167"/>
      <c r="E2" s="167"/>
      <c r="F2" s="167"/>
    </row>
    <row r="3" spans="1:6" ht="26">
      <c r="A3" s="167" t="s">
        <v>109</v>
      </c>
      <c r="B3" s="167"/>
      <c r="C3" s="167"/>
      <c r="D3" s="167"/>
      <c r="E3" s="167"/>
      <c r="F3" s="167"/>
    </row>
    <row r="4" spans="1:6" ht="24" customHeight="1">
      <c r="A4" s="168" t="s">
        <v>50</v>
      </c>
      <c r="B4" s="168"/>
      <c r="C4" s="168"/>
      <c r="D4" s="168"/>
      <c r="E4" s="168"/>
      <c r="F4" s="168"/>
    </row>
    <row r="5" spans="1:6" ht="9" customHeight="1"/>
    <row r="6" spans="1:6" ht="24" customHeight="1">
      <c r="A6" s="51"/>
      <c r="B6" s="52"/>
      <c r="C6" s="52"/>
      <c r="D6" s="53"/>
      <c r="E6" s="51"/>
      <c r="F6" s="54">
        <v>2563</v>
      </c>
    </row>
    <row r="7" spans="1:6" ht="24" customHeight="1">
      <c r="A7" s="55" t="s">
        <v>0</v>
      </c>
      <c r="B7" s="55"/>
      <c r="C7" s="55"/>
      <c r="D7" s="56"/>
      <c r="E7" s="51"/>
      <c r="F7" s="51"/>
    </row>
    <row r="8" spans="1:6" ht="24" customHeight="1">
      <c r="A8" s="51" t="s">
        <v>1</v>
      </c>
      <c r="B8" s="52"/>
      <c r="C8" s="52"/>
      <c r="D8" s="57"/>
      <c r="E8" s="58"/>
      <c r="F8" s="58"/>
    </row>
    <row r="9" spans="1:6" ht="24" customHeight="1">
      <c r="A9" s="59" t="s">
        <v>17</v>
      </c>
      <c r="B9" s="52"/>
      <c r="C9" s="52"/>
      <c r="D9" s="60"/>
      <c r="E9" s="61"/>
      <c r="F9" s="60">
        <v>100921617</v>
      </c>
    </row>
    <row r="10" spans="1:6" ht="24" customHeight="1">
      <c r="A10" s="59" t="s">
        <v>55</v>
      </c>
      <c r="B10" s="52"/>
      <c r="C10" s="52"/>
      <c r="D10" s="60"/>
      <c r="E10" s="61"/>
      <c r="F10" s="60">
        <v>55425449</v>
      </c>
    </row>
    <row r="11" spans="1:6" ht="24" customHeight="1">
      <c r="A11" s="59" t="s">
        <v>96</v>
      </c>
      <c r="B11" s="52"/>
      <c r="C11" s="52"/>
      <c r="D11" s="60"/>
      <c r="E11" s="61"/>
      <c r="F11" s="60">
        <v>832000</v>
      </c>
    </row>
    <row r="12" spans="1:6" ht="24" customHeight="1">
      <c r="A12" s="59" t="s">
        <v>38</v>
      </c>
      <c r="B12" s="52"/>
      <c r="C12" s="52"/>
      <c r="D12" s="60"/>
      <c r="E12" s="61"/>
      <c r="F12" s="60">
        <v>76379410</v>
      </c>
    </row>
    <row r="13" spans="1:6" ht="24" customHeight="1">
      <c r="A13" s="59" t="s">
        <v>2</v>
      </c>
      <c r="B13" s="52"/>
      <c r="C13" s="52"/>
      <c r="D13" s="60"/>
      <c r="E13" s="61"/>
      <c r="F13" s="60">
        <v>799601</v>
      </c>
    </row>
    <row r="14" spans="1:6" ht="24" customHeight="1">
      <c r="A14" s="62" t="s">
        <v>18</v>
      </c>
      <c r="B14" s="52"/>
      <c r="C14" s="52"/>
      <c r="D14" s="60"/>
      <c r="E14" s="63"/>
      <c r="F14" s="64">
        <f>SUM(F9:F13)</f>
        <v>234358077</v>
      </c>
    </row>
    <row r="15" spans="1:6" ht="24" customHeight="1">
      <c r="A15" s="51"/>
      <c r="B15" s="52"/>
      <c r="C15" s="52"/>
      <c r="D15" s="63"/>
      <c r="E15" s="63"/>
      <c r="F15" s="63"/>
    </row>
    <row r="16" spans="1:6" ht="24" customHeight="1">
      <c r="A16" s="51" t="s">
        <v>19</v>
      </c>
      <c r="B16" s="52"/>
      <c r="C16" s="52"/>
      <c r="D16" s="57"/>
      <c r="E16" s="65"/>
      <c r="F16" s="58"/>
    </row>
    <row r="17" spans="1:8" ht="24" customHeight="1">
      <c r="A17" s="59" t="s">
        <v>97</v>
      </c>
      <c r="B17" s="52"/>
      <c r="C17" s="52"/>
      <c r="D17" s="60"/>
      <c r="E17" s="66"/>
      <c r="F17" s="60">
        <v>210102</v>
      </c>
    </row>
    <row r="18" spans="1:8" ht="24" customHeight="1">
      <c r="A18" s="59" t="s">
        <v>81</v>
      </c>
      <c r="B18" s="52"/>
      <c r="C18" s="52"/>
      <c r="D18" s="60"/>
      <c r="E18" s="66"/>
      <c r="F18" s="60">
        <v>2916230</v>
      </c>
    </row>
    <row r="19" spans="1:8" ht="24" customHeight="1">
      <c r="A19" s="59" t="s">
        <v>61</v>
      </c>
      <c r="B19" s="52"/>
      <c r="C19" s="52"/>
      <c r="D19" s="60"/>
      <c r="E19" s="66"/>
      <c r="F19" s="60">
        <v>267157042</v>
      </c>
      <c r="H19" s="12"/>
    </row>
    <row r="20" spans="1:8" ht="24" customHeight="1">
      <c r="A20" s="59" t="s">
        <v>76</v>
      </c>
      <c r="B20" s="52"/>
      <c r="C20" s="52"/>
      <c r="D20" s="60"/>
      <c r="E20" s="66"/>
      <c r="F20" s="60">
        <v>7721963</v>
      </c>
    </row>
    <row r="21" spans="1:8" ht="24" customHeight="1">
      <c r="A21" s="59" t="s">
        <v>101</v>
      </c>
      <c r="B21" s="52"/>
      <c r="C21" s="52"/>
      <c r="D21" s="60"/>
      <c r="E21" s="66"/>
      <c r="F21" s="60">
        <v>419919</v>
      </c>
    </row>
    <row r="22" spans="1:8" ht="24" customHeight="1">
      <c r="A22" s="59" t="s">
        <v>37</v>
      </c>
      <c r="B22" s="52"/>
      <c r="C22" s="52"/>
      <c r="D22" s="60"/>
      <c r="E22" s="66"/>
      <c r="F22" s="60">
        <v>4487063</v>
      </c>
      <c r="G22" s="12"/>
      <c r="H22" s="12"/>
    </row>
    <row r="23" spans="1:8" ht="24" customHeight="1">
      <c r="A23" s="59" t="s">
        <v>23</v>
      </c>
      <c r="B23" s="52"/>
      <c r="C23" s="52"/>
      <c r="D23" s="60"/>
      <c r="E23" s="66"/>
      <c r="F23" s="60">
        <v>21153</v>
      </c>
    </row>
    <row r="24" spans="1:8" ht="24" customHeight="1">
      <c r="A24" s="62" t="s">
        <v>20</v>
      </c>
      <c r="B24" s="52"/>
      <c r="C24" s="52"/>
      <c r="D24" s="60"/>
      <c r="E24" s="67"/>
      <c r="F24" s="64">
        <f>SUM(F17:F23)</f>
        <v>282933472</v>
      </c>
    </row>
    <row r="25" spans="1:8" ht="24" customHeight="1" thickBot="1">
      <c r="A25" s="68" t="s">
        <v>3</v>
      </c>
      <c r="B25" s="55"/>
      <c r="C25" s="55"/>
      <c r="D25" s="60"/>
      <c r="E25" s="67"/>
      <c r="F25" s="69">
        <f>F14+F24</f>
        <v>517291549</v>
      </c>
    </row>
    <row r="26" spans="1:8" ht="24" customHeight="1" thickTop="1">
      <c r="A26" s="51"/>
      <c r="B26" s="52"/>
      <c r="C26" s="51"/>
      <c r="D26" s="51"/>
      <c r="E26" s="70"/>
      <c r="F26" s="51"/>
    </row>
    <row r="27" spans="1:8" ht="24" customHeight="1">
      <c r="A27" s="51"/>
      <c r="B27" s="52"/>
      <c r="C27" s="51"/>
      <c r="D27" s="51"/>
      <c r="E27" s="70"/>
      <c r="F27" s="70"/>
    </row>
    <row r="28" spans="1:8" ht="24" customHeight="1">
      <c r="A28" s="51"/>
      <c r="B28" s="52"/>
      <c r="C28" s="51"/>
      <c r="D28" s="51"/>
      <c r="E28" s="70"/>
      <c r="F28" s="70"/>
    </row>
    <row r="29" spans="1:8" ht="24" customHeight="1">
      <c r="A29" s="51"/>
      <c r="B29" s="52"/>
      <c r="C29" s="51"/>
      <c r="D29" s="51"/>
      <c r="E29" s="70"/>
      <c r="F29" s="70"/>
    </row>
    <row r="30" spans="1:8" ht="24" customHeight="1">
      <c r="A30" s="51"/>
      <c r="B30" s="52"/>
      <c r="C30" s="51"/>
      <c r="D30" s="51"/>
      <c r="E30" s="70"/>
      <c r="F30" s="70"/>
    </row>
    <row r="31" spans="1:8" ht="24" customHeight="1">
      <c r="A31" s="71" t="s">
        <v>60</v>
      </c>
      <c r="B31" s="52"/>
      <c r="C31" s="51"/>
      <c r="D31" s="51"/>
      <c r="E31" s="70"/>
      <c r="F31" s="70"/>
    </row>
    <row r="32" spans="1:8" ht="24" customHeight="1">
      <c r="E32" s="13"/>
      <c r="F32" s="13"/>
    </row>
    <row r="33" spans="2:6" ht="24" customHeight="1">
      <c r="B33" s="9"/>
      <c r="E33" s="13"/>
      <c r="F33" s="13"/>
    </row>
    <row r="34" spans="2:6" ht="24" customHeight="1">
      <c r="B34" s="9"/>
      <c r="E34" s="13"/>
      <c r="F34" s="13"/>
    </row>
    <row r="35" spans="2:6" ht="24" customHeight="1">
      <c r="B35" s="9"/>
      <c r="E35" s="13"/>
      <c r="F35" s="13"/>
    </row>
    <row r="36" spans="2:6" ht="24" customHeight="1">
      <c r="B36" s="9"/>
      <c r="E36" s="13"/>
      <c r="F36" s="13"/>
    </row>
    <row r="37" spans="2:6" ht="24" customHeight="1">
      <c r="B37" s="9"/>
      <c r="E37" s="13"/>
      <c r="F37" s="13"/>
    </row>
    <row r="38" spans="2:6" ht="24" customHeight="1">
      <c r="B38" s="9"/>
      <c r="E38" s="13"/>
      <c r="F38" s="13"/>
    </row>
    <row r="39" spans="2:6" ht="24" customHeight="1">
      <c r="B39" s="9"/>
      <c r="E39" s="13"/>
      <c r="F39" s="13"/>
    </row>
    <row r="40" spans="2:6" ht="24" customHeight="1">
      <c r="B40" s="9"/>
      <c r="E40" s="13"/>
      <c r="F40" s="13"/>
    </row>
    <row r="41" spans="2:6" ht="24" customHeight="1">
      <c r="B41" s="9"/>
      <c r="E41" s="13"/>
      <c r="F41" s="13"/>
    </row>
    <row r="42" spans="2:6" ht="24" customHeight="1">
      <c r="B42" s="9"/>
      <c r="E42" s="13"/>
      <c r="F42" s="13"/>
    </row>
    <row r="43" spans="2:6" ht="24" customHeight="1">
      <c r="B43" s="9"/>
      <c r="E43" s="13"/>
      <c r="F43" s="13"/>
    </row>
    <row r="44" spans="2:6" ht="24" customHeight="1">
      <c r="B44" s="9"/>
      <c r="E44" s="13"/>
      <c r="F44" s="13"/>
    </row>
    <row r="45" spans="2:6" ht="24" customHeight="1">
      <c r="B45" s="9"/>
      <c r="E45" s="13"/>
      <c r="F45" s="13"/>
    </row>
    <row r="46" spans="2:6" ht="24" customHeight="1">
      <c r="B46" s="9"/>
      <c r="E46" s="13"/>
      <c r="F46" s="13"/>
    </row>
    <row r="47" spans="2:6" ht="24" customHeight="1">
      <c r="B47" s="9"/>
      <c r="E47" s="13"/>
      <c r="F47" s="13"/>
    </row>
    <row r="48" spans="2:6" ht="24" customHeight="1">
      <c r="B48" s="9"/>
    </row>
    <row r="56" spans="2:2" ht="24" customHeight="1">
      <c r="B56" s="9"/>
    </row>
  </sheetData>
  <mergeCells count="4">
    <mergeCell ref="A1:F1"/>
    <mergeCell ref="A2:F2"/>
    <mergeCell ref="A3:F3"/>
    <mergeCell ref="A4:F4"/>
  </mergeCells>
  <pageMargins left="1" right="0.5" top="1" bottom="1" header="0.5" footer="0.3"/>
  <pageSetup paperSize="9" fitToHeight="0" orientation="portrait" r:id="rId1"/>
  <headerFooter alignWithMargins="0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00B050"/>
  </sheetPr>
  <dimension ref="A1:H58"/>
  <sheetViews>
    <sheetView view="pageBreakPreview" topLeftCell="A52" zoomScale="120" zoomScaleNormal="100" zoomScaleSheetLayoutView="120" workbookViewId="0">
      <selection activeCell="A53" sqref="A53"/>
    </sheetView>
  </sheetViews>
  <sheetFormatPr defaultColWidth="9.09765625" defaultRowHeight="24" customHeight="1"/>
  <cols>
    <col min="1" max="1" width="48.59765625" style="9" customWidth="1"/>
    <col min="2" max="2" width="8" style="9" customWidth="1"/>
    <col min="3" max="3" width="2.09765625" style="9" customWidth="1"/>
    <col min="4" max="4" width="15.3984375" style="9" customWidth="1"/>
    <col min="5" max="5" width="2.09765625" style="9" customWidth="1"/>
    <col min="6" max="6" width="15.69921875" style="9" customWidth="1"/>
    <col min="7" max="7" width="9.09765625" style="9"/>
    <col min="8" max="8" width="11.3984375" style="9" bestFit="1" customWidth="1"/>
    <col min="9" max="16384" width="9.09765625" style="9"/>
  </cols>
  <sheetData>
    <row r="1" spans="1:6" ht="26">
      <c r="A1" s="169" t="str">
        <f>งบดุล!A1</f>
        <v>บริษัท สเปเชี่ยลตี้ เนเชอรัล โปรดักส์ จำกัด และบริษัทย่อย</v>
      </c>
      <c r="B1" s="169"/>
      <c r="C1" s="169"/>
      <c r="D1" s="169"/>
      <c r="E1" s="169"/>
      <c r="F1" s="169"/>
    </row>
    <row r="2" spans="1:6" ht="26">
      <c r="A2" s="169" t="s">
        <v>120</v>
      </c>
      <c r="B2" s="169"/>
      <c r="C2" s="169"/>
      <c r="D2" s="169"/>
      <c r="E2" s="169"/>
      <c r="F2" s="169"/>
    </row>
    <row r="3" spans="1:6" ht="26">
      <c r="A3" s="167" t="str">
        <f>งบดุล!A3</f>
        <v>ณ วันที่ 31 ธันวาคม  2563</v>
      </c>
      <c r="B3" s="167"/>
      <c r="C3" s="167"/>
      <c r="D3" s="167"/>
      <c r="E3" s="167"/>
      <c r="F3" s="167"/>
    </row>
    <row r="4" spans="1:6" ht="24" customHeight="1">
      <c r="A4" s="168" t="s">
        <v>50</v>
      </c>
      <c r="B4" s="168"/>
      <c r="C4" s="168"/>
      <c r="D4" s="168"/>
      <c r="E4" s="168"/>
      <c r="F4" s="168"/>
    </row>
    <row r="5" spans="1:6" ht="9" customHeight="1"/>
    <row r="6" spans="1:6" ht="24" customHeight="1">
      <c r="A6" s="51"/>
      <c r="B6" s="55"/>
      <c r="C6" s="55"/>
      <c r="D6" s="53"/>
      <c r="E6" s="51"/>
      <c r="F6" s="54">
        <v>2563</v>
      </c>
    </row>
    <row r="7" spans="1:6" ht="24" customHeight="1">
      <c r="A7" s="55" t="s">
        <v>33</v>
      </c>
      <c r="B7" s="55"/>
      <c r="C7" s="55"/>
      <c r="D7" s="72"/>
      <c r="E7" s="70"/>
      <c r="F7" s="70"/>
    </row>
    <row r="8" spans="1:6" ht="24" customHeight="1">
      <c r="A8" s="51" t="s">
        <v>4</v>
      </c>
      <c r="B8" s="52"/>
      <c r="C8" s="52"/>
      <c r="D8" s="73"/>
      <c r="E8" s="65"/>
      <c r="F8" s="65"/>
    </row>
    <row r="9" spans="1:6" ht="24" customHeight="1">
      <c r="A9" s="74" t="s">
        <v>41</v>
      </c>
      <c r="B9" s="52"/>
      <c r="C9" s="52"/>
      <c r="D9" s="60"/>
      <c r="E9" s="67"/>
      <c r="F9" s="60">
        <v>45005366</v>
      </c>
    </row>
    <row r="10" spans="1:6" ht="24" customHeight="1">
      <c r="A10" s="74" t="s">
        <v>121</v>
      </c>
      <c r="B10" s="52"/>
      <c r="C10" s="52"/>
      <c r="D10" s="60"/>
      <c r="E10" s="67"/>
      <c r="F10" s="75">
        <v>29499422</v>
      </c>
    </row>
    <row r="11" spans="1:6" ht="24" customHeight="1">
      <c r="A11" s="74" t="s">
        <v>122</v>
      </c>
      <c r="B11" s="52"/>
      <c r="C11" s="52"/>
      <c r="D11" s="75"/>
      <c r="E11" s="67"/>
      <c r="F11" s="75">
        <v>1762445</v>
      </c>
    </row>
    <row r="12" spans="1:6" ht="24" customHeight="1">
      <c r="A12" s="74" t="s">
        <v>100</v>
      </c>
      <c r="B12" s="52"/>
      <c r="C12" s="52"/>
      <c r="D12" s="75"/>
      <c r="E12" s="67"/>
      <c r="F12" s="75">
        <v>28093369</v>
      </c>
    </row>
    <row r="13" spans="1:6" ht="24" customHeight="1">
      <c r="A13" s="59" t="s">
        <v>66</v>
      </c>
      <c r="B13" s="52"/>
      <c r="C13" s="52"/>
      <c r="D13" s="60"/>
      <c r="E13" s="67"/>
      <c r="F13" s="60">
        <v>22441422</v>
      </c>
    </row>
    <row r="14" spans="1:6" ht="24" customHeight="1">
      <c r="A14" s="74" t="s">
        <v>5</v>
      </c>
      <c r="B14" s="52"/>
      <c r="C14" s="52"/>
      <c r="D14" s="60"/>
      <c r="E14" s="67"/>
      <c r="F14" s="60">
        <v>1405321</v>
      </c>
    </row>
    <row r="15" spans="1:6" ht="24" customHeight="1">
      <c r="A15" s="76" t="s">
        <v>6</v>
      </c>
      <c r="B15" s="77"/>
      <c r="C15" s="77"/>
      <c r="D15" s="78"/>
      <c r="E15" s="67"/>
      <c r="F15" s="79">
        <f>SUM(F9:F14)</f>
        <v>128207345</v>
      </c>
    </row>
    <row r="16" spans="1:6" ht="24" customHeight="1">
      <c r="A16" s="76"/>
      <c r="B16" s="77"/>
      <c r="C16" s="77"/>
      <c r="D16" s="60"/>
      <c r="E16" s="67"/>
      <c r="F16" s="60"/>
    </row>
    <row r="17" spans="1:8" ht="24" customHeight="1">
      <c r="A17" s="51" t="s">
        <v>22</v>
      </c>
      <c r="B17" s="77"/>
      <c r="C17" s="77"/>
      <c r="D17" s="60"/>
      <c r="E17" s="67"/>
      <c r="F17" s="60"/>
    </row>
    <row r="18" spans="1:8" ht="24" customHeight="1">
      <c r="A18" s="74" t="s">
        <v>78</v>
      </c>
      <c r="B18" s="52"/>
      <c r="C18" s="52"/>
      <c r="D18" s="80"/>
      <c r="E18" s="67"/>
      <c r="F18" s="80">
        <v>24001596</v>
      </c>
      <c r="H18" s="12"/>
    </row>
    <row r="19" spans="1:8" ht="24" customHeight="1">
      <c r="A19" s="74" t="s">
        <v>74</v>
      </c>
      <c r="B19" s="52"/>
      <c r="C19" s="52"/>
      <c r="D19" s="80"/>
      <c r="E19" s="67"/>
      <c r="F19" s="80">
        <v>1907456</v>
      </c>
    </row>
    <row r="20" spans="1:8" ht="24" customHeight="1">
      <c r="A20" s="74" t="s">
        <v>123</v>
      </c>
      <c r="B20" s="52"/>
      <c r="C20" s="52"/>
      <c r="D20" s="78"/>
      <c r="E20" s="67"/>
      <c r="F20" s="78">
        <v>10356029</v>
      </c>
      <c r="H20" s="12"/>
    </row>
    <row r="21" spans="1:8" ht="24" customHeight="1">
      <c r="A21" s="76" t="s">
        <v>21</v>
      </c>
      <c r="B21" s="77"/>
      <c r="C21" s="77"/>
      <c r="D21" s="60"/>
      <c r="E21" s="67"/>
      <c r="F21" s="64">
        <f>SUM(F18:F20)</f>
        <v>36265081</v>
      </c>
    </row>
    <row r="22" spans="1:8" ht="24" customHeight="1">
      <c r="A22" s="74" t="s">
        <v>7</v>
      </c>
      <c r="B22" s="77"/>
      <c r="C22" s="77"/>
      <c r="D22" s="60"/>
      <c r="E22" s="67"/>
      <c r="F22" s="64">
        <f>F15+F21</f>
        <v>164472426</v>
      </c>
    </row>
    <row r="23" spans="1:8" ht="20">
      <c r="A23" s="14"/>
      <c r="B23" s="15"/>
      <c r="C23" s="15"/>
      <c r="D23" s="50"/>
      <c r="E23" s="11"/>
      <c r="F23" s="11"/>
    </row>
    <row r="24" spans="1:8" ht="20">
      <c r="A24" s="14"/>
      <c r="B24" s="15"/>
      <c r="C24" s="15"/>
      <c r="D24" s="11"/>
      <c r="E24" s="11"/>
      <c r="F24" s="11"/>
    </row>
    <row r="25" spans="1:8" ht="20">
      <c r="A25" s="14"/>
      <c r="B25" s="15"/>
      <c r="C25" s="15"/>
      <c r="D25" s="11"/>
      <c r="E25" s="11"/>
      <c r="F25" s="11"/>
    </row>
    <row r="26" spans="1:8" ht="26">
      <c r="A26" s="169" t="s">
        <v>130</v>
      </c>
      <c r="B26" s="169"/>
      <c r="C26" s="169"/>
      <c r="D26" s="169"/>
      <c r="E26" s="169"/>
      <c r="F26" s="169"/>
    </row>
    <row r="27" spans="1:8" ht="26">
      <c r="A27" s="169" t="s">
        <v>120</v>
      </c>
      <c r="B27" s="169"/>
      <c r="C27" s="169"/>
      <c r="D27" s="169"/>
      <c r="E27" s="169"/>
      <c r="F27" s="169"/>
    </row>
    <row r="28" spans="1:8" ht="26">
      <c r="A28" s="167" t="s">
        <v>109</v>
      </c>
      <c r="B28" s="167"/>
      <c r="C28" s="167"/>
      <c r="D28" s="167"/>
      <c r="E28" s="167"/>
      <c r="F28" s="167"/>
    </row>
    <row r="29" spans="1:8" ht="24" customHeight="1">
      <c r="A29" s="168" t="s">
        <v>50</v>
      </c>
      <c r="B29" s="168"/>
      <c r="C29" s="168"/>
      <c r="D29" s="168"/>
      <c r="E29" s="168"/>
      <c r="F29" s="168"/>
    </row>
    <row r="30" spans="1:8" ht="9" customHeight="1"/>
    <row r="31" spans="1:8" ht="24" customHeight="1">
      <c r="A31" s="51"/>
      <c r="B31" s="55"/>
      <c r="C31" s="55"/>
      <c r="D31" s="53"/>
      <c r="E31" s="51"/>
      <c r="F31" s="54">
        <v>2563</v>
      </c>
    </row>
    <row r="32" spans="1:8" ht="24" customHeight="1">
      <c r="A32" s="55" t="s">
        <v>129</v>
      </c>
      <c r="B32" s="55"/>
      <c r="C32" s="55"/>
      <c r="D32" s="72"/>
      <c r="E32" s="70"/>
      <c r="F32" s="70"/>
    </row>
    <row r="33" spans="1:6" ht="24" customHeight="1">
      <c r="A33" s="51" t="s">
        <v>34</v>
      </c>
      <c r="B33" s="65"/>
      <c r="C33" s="65"/>
      <c r="D33" s="73"/>
      <c r="E33" s="65"/>
      <c r="F33" s="65"/>
    </row>
    <row r="34" spans="1:6" ht="24" customHeight="1">
      <c r="A34" s="65" t="s">
        <v>25</v>
      </c>
      <c r="B34" s="77"/>
      <c r="C34" s="65"/>
      <c r="D34" s="73"/>
      <c r="E34" s="65"/>
      <c r="F34" s="65"/>
    </row>
    <row r="35" spans="1:6" ht="24" customHeight="1">
      <c r="A35" s="74" t="s">
        <v>8</v>
      </c>
      <c r="B35" s="74"/>
      <c r="C35" s="74"/>
      <c r="D35" s="73"/>
      <c r="E35" s="65"/>
      <c r="F35" s="65"/>
    </row>
    <row r="36" spans="1:6" ht="24" customHeight="1" thickBot="1">
      <c r="A36" s="81" t="s">
        <v>133</v>
      </c>
      <c r="B36" s="74"/>
      <c r="C36" s="82"/>
      <c r="D36" s="60"/>
      <c r="E36" s="67"/>
      <c r="F36" s="83">
        <v>148000000</v>
      </c>
    </row>
    <row r="37" spans="1:6" ht="4.25" customHeight="1" thickTop="1">
      <c r="A37" s="81"/>
      <c r="B37" s="77"/>
      <c r="C37" s="77"/>
      <c r="D37" s="84"/>
      <c r="E37" s="77"/>
      <c r="F37" s="77"/>
    </row>
    <row r="38" spans="1:6" ht="24" customHeight="1">
      <c r="A38" s="74" t="s">
        <v>28</v>
      </c>
      <c r="B38" s="74"/>
      <c r="C38" s="74"/>
      <c r="D38" s="85"/>
      <c r="E38" s="67"/>
      <c r="F38" s="67"/>
    </row>
    <row r="39" spans="1:6" ht="24" customHeight="1">
      <c r="A39" s="81" t="s">
        <v>133</v>
      </c>
      <c r="B39" s="74"/>
      <c r="C39" s="74"/>
      <c r="D39" s="85"/>
      <c r="E39" s="67"/>
    </row>
    <row r="40" spans="1:6" ht="23">
      <c r="A40" s="82" t="s">
        <v>134</v>
      </c>
      <c r="B40" s="74"/>
      <c r="C40" s="74"/>
      <c r="D40" s="87"/>
      <c r="E40" s="67"/>
      <c r="F40" s="86">
        <v>148000000</v>
      </c>
    </row>
    <row r="41" spans="1:6" ht="24" customHeight="1">
      <c r="A41" s="65" t="s">
        <v>68</v>
      </c>
      <c r="B41" s="77"/>
      <c r="C41" s="82"/>
      <c r="D41" s="85"/>
      <c r="E41" s="67"/>
      <c r="F41" s="67">
        <v>46550000</v>
      </c>
    </row>
    <row r="42" spans="1:6" ht="24" customHeight="1">
      <c r="A42" s="65" t="s">
        <v>9</v>
      </c>
      <c r="B42" s="52"/>
      <c r="C42" s="52"/>
      <c r="D42" s="85"/>
      <c r="E42" s="67"/>
      <c r="F42" s="67"/>
    </row>
    <row r="43" spans="1:6" ht="24" customHeight="1">
      <c r="A43" s="74" t="s">
        <v>10</v>
      </c>
      <c r="B43" s="52"/>
      <c r="C43" s="52"/>
      <c r="D43" s="85"/>
      <c r="E43" s="67"/>
      <c r="F43" s="67"/>
    </row>
    <row r="44" spans="1:6" ht="24" customHeight="1">
      <c r="A44" s="81" t="s">
        <v>29</v>
      </c>
      <c r="B44" s="77"/>
      <c r="C44" s="52"/>
      <c r="D44" s="60"/>
      <c r="E44" s="67"/>
      <c r="F44" s="60">
        <v>2805282</v>
      </c>
    </row>
    <row r="45" spans="1:6" ht="24" customHeight="1">
      <c r="A45" s="74" t="s">
        <v>24</v>
      </c>
      <c r="B45" s="52"/>
      <c r="C45" s="52"/>
      <c r="D45" s="60"/>
      <c r="E45" s="67"/>
      <c r="F45" s="60">
        <v>137292680</v>
      </c>
    </row>
    <row r="46" spans="1:6" ht="24" customHeight="1">
      <c r="A46" s="65" t="s">
        <v>39</v>
      </c>
      <c r="B46" s="77"/>
      <c r="C46" s="52"/>
      <c r="D46" s="88"/>
      <c r="E46" s="67"/>
      <c r="F46" s="89">
        <v>321412</v>
      </c>
    </row>
    <row r="47" spans="1:6" ht="24" customHeight="1">
      <c r="A47" s="59" t="s">
        <v>91</v>
      </c>
      <c r="B47" s="52"/>
      <c r="C47" s="52"/>
      <c r="D47" s="60"/>
      <c r="E47" s="67"/>
      <c r="F47" s="60">
        <f>SUM(F40:F46)</f>
        <v>334969374</v>
      </c>
    </row>
    <row r="48" spans="1:6" ht="24" customHeight="1">
      <c r="A48" s="65" t="s">
        <v>83</v>
      </c>
      <c r="B48" s="77"/>
      <c r="C48" s="52"/>
      <c r="D48" s="60"/>
      <c r="E48" s="67"/>
      <c r="F48" s="60">
        <v>13208822</v>
      </c>
    </row>
    <row r="49" spans="1:6" ht="24" customHeight="1">
      <c r="A49" s="65" t="s">
        <v>64</v>
      </c>
      <c r="B49" s="52"/>
      <c r="C49" s="52"/>
      <c r="D49" s="60"/>
      <c r="E49" s="67"/>
      <c r="F49" s="90">
        <v>4640927</v>
      </c>
    </row>
    <row r="50" spans="1:6" ht="24" customHeight="1">
      <c r="A50" s="59" t="s">
        <v>35</v>
      </c>
      <c r="B50" s="52"/>
      <c r="C50" s="52"/>
      <c r="D50" s="78"/>
      <c r="E50" s="67"/>
      <c r="F50" s="78">
        <f>SUM(F47:F49)</f>
        <v>352819123</v>
      </c>
    </row>
    <row r="51" spans="1:6" ht="24" customHeight="1" thickBot="1">
      <c r="A51" s="68" t="s">
        <v>36</v>
      </c>
      <c r="B51" s="91"/>
      <c r="C51" s="91"/>
      <c r="D51" s="60"/>
      <c r="E51" s="67"/>
      <c r="F51" s="69">
        <f>F22+F50</f>
        <v>517291549</v>
      </c>
    </row>
    <row r="52" spans="1:6" ht="24" customHeight="1" thickTop="1">
      <c r="A52" s="68"/>
      <c r="B52" s="91"/>
      <c r="C52" s="91"/>
      <c r="D52" s="60"/>
      <c r="E52" s="67"/>
      <c r="F52" s="60"/>
    </row>
    <row r="53" spans="1:6" ht="24" customHeight="1">
      <c r="A53" s="68"/>
      <c r="B53" s="91"/>
      <c r="C53" s="91"/>
      <c r="D53" s="60"/>
      <c r="E53" s="67"/>
      <c r="F53" s="60"/>
    </row>
    <row r="54" spans="1:6" ht="20" customHeight="1">
      <c r="A54" s="68"/>
      <c r="B54" s="91"/>
      <c r="C54" s="91"/>
      <c r="D54" s="60"/>
      <c r="E54" s="67"/>
      <c r="F54" s="60"/>
    </row>
    <row r="55" spans="1:6" ht="24" customHeight="1">
      <c r="A55" s="68"/>
      <c r="B55" s="91"/>
      <c r="C55" s="91"/>
      <c r="D55" s="60"/>
      <c r="E55" s="67"/>
      <c r="F55" s="60"/>
    </row>
    <row r="56" spans="1:6" ht="24" customHeight="1">
      <c r="A56" s="68"/>
      <c r="B56" s="91"/>
      <c r="C56" s="91"/>
      <c r="D56" s="60"/>
      <c r="E56" s="67"/>
      <c r="F56" s="60"/>
    </row>
    <row r="57" spans="1:6" ht="24" customHeight="1">
      <c r="A57" s="71" t="s">
        <v>60</v>
      </c>
      <c r="B57" s="91"/>
      <c r="C57" s="91"/>
      <c r="D57" s="60"/>
      <c r="E57" s="67"/>
      <c r="F57" s="60"/>
    </row>
    <row r="58" spans="1:6" ht="24" customHeight="1">
      <c r="B58" s="51"/>
      <c r="C58" s="51"/>
      <c r="D58" s="51"/>
      <c r="E58" s="51"/>
      <c r="F58" s="51"/>
    </row>
  </sheetData>
  <mergeCells count="8">
    <mergeCell ref="A26:F26"/>
    <mergeCell ref="A27:F27"/>
    <mergeCell ref="A29:F29"/>
    <mergeCell ref="A28:F28"/>
    <mergeCell ref="A1:F1"/>
    <mergeCell ref="A2:F2"/>
    <mergeCell ref="A4:F4"/>
    <mergeCell ref="A3:F3"/>
  </mergeCells>
  <pageMargins left="1" right="0.5" top="1" bottom="1" header="0.5" footer="0.3"/>
  <pageSetup paperSize="9" fitToHeight="0" orientation="portrait" r:id="rId1"/>
  <headerFooter alignWithMargins="0"/>
  <rowBreaks count="1" manualBreakCount="1">
    <brk id="25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7EB085-366E-47E8-8648-611D2CA5B047}">
  <sheetPr codeName="Sheet3">
    <tabColor rgb="FF00B050"/>
  </sheetPr>
  <dimension ref="A1:K122"/>
  <sheetViews>
    <sheetView view="pageBreakPreview" topLeftCell="C64" zoomScaleNormal="120" zoomScaleSheetLayoutView="100" workbookViewId="0">
      <selection activeCell="C67" sqref="C67"/>
    </sheetView>
  </sheetViews>
  <sheetFormatPr defaultColWidth="9.09765625" defaultRowHeight="24" customHeight="1"/>
  <cols>
    <col min="1" max="1" width="17.09765625" style="16" hidden="1" customWidth="1"/>
    <col min="2" max="2" width="1.8984375" style="17" hidden="1" customWidth="1"/>
    <col min="3" max="3" width="44.5" style="16" customWidth="1"/>
    <col min="4" max="4" width="8.69921875" style="17" customWidth="1"/>
    <col min="5" max="5" width="2.09765625" style="17" customWidth="1"/>
    <col min="6" max="6" width="17.5" style="17" customWidth="1"/>
    <col min="7" max="7" width="2.09765625" style="17" customWidth="1"/>
    <col min="8" max="8" width="19.19921875" style="17" customWidth="1"/>
    <col min="9" max="9" width="1.59765625" style="17" customWidth="1"/>
    <col min="10" max="10" width="16.19921875" style="17" bestFit="1" customWidth="1"/>
    <col min="11" max="11" width="12.09765625" style="17" bestFit="1" customWidth="1"/>
    <col min="12" max="16384" width="9.09765625" style="17"/>
  </cols>
  <sheetData>
    <row r="1" spans="1:11" ht="26">
      <c r="C1" s="170" t="str">
        <f>งบดุล!A1</f>
        <v>บริษัท สเปเชี่ยลตี้ เนเชอรัล โปรดักส์ จำกัด และบริษัทย่อย</v>
      </c>
      <c r="D1" s="170"/>
      <c r="E1" s="170"/>
      <c r="F1" s="170"/>
      <c r="G1" s="170"/>
      <c r="H1" s="170"/>
    </row>
    <row r="2" spans="1:11" ht="24" customHeight="1">
      <c r="C2" s="170" t="s">
        <v>119</v>
      </c>
      <c r="D2" s="170"/>
      <c r="E2" s="170"/>
      <c r="F2" s="170"/>
      <c r="G2" s="170"/>
      <c r="H2" s="170"/>
    </row>
    <row r="3" spans="1:11" ht="26">
      <c r="C3" s="170" t="s">
        <v>110</v>
      </c>
      <c r="D3" s="170"/>
      <c r="E3" s="170"/>
      <c r="F3" s="170"/>
      <c r="G3" s="170"/>
      <c r="H3" s="170"/>
    </row>
    <row r="4" spans="1:11" ht="24" customHeight="1">
      <c r="C4" s="171" t="s">
        <v>51</v>
      </c>
      <c r="D4" s="171"/>
      <c r="E4" s="171"/>
      <c r="F4" s="171"/>
      <c r="G4" s="171"/>
      <c r="H4" s="171"/>
    </row>
    <row r="5" spans="1:11" ht="6" customHeight="1">
      <c r="C5" s="18"/>
      <c r="D5" s="18"/>
      <c r="E5" s="18"/>
      <c r="F5" s="18"/>
      <c r="G5" s="18"/>
      <c r="H5" s="18"/>
    </row>
    <row r="6" spans="1:11" ht="21" customHeight="1">
      <c r="A6" s="20" t="s">
        <v>42</v>
      </c>
      <c r="C6" s="92"/>
      <c r="D6" s="43"/>
      <c r="E6" s="93"/>
      <c r="F6" s="94"/>
      <c r="G6" s="95"/>
      <c r="H6" s="96">
        <v>2563</v>
      </c>
    </row>
    <row r="7" spans="1:11" ht="24" customHeight="1">
      <c r="A7" s="22"/>
      <c r="C7" s="92" t="s">
        <v>131</v>
      </c>
      <c r="D7" s="42"/>
      <c r="E7" s="93"/>
      <c r="F7" s="97"/>
      <c r="G7" s="93"/>
      <c r="H7" s="98"/>
    </row>
    <row r="8" spans="1:11" ht="24" customHeight="1">
      <c r="C8" s="99" t="s">
        <v>62</v>
      </c>
      <c r="D8" s="42"/>
      <c r="E8" s="93"/>
      <c r="F8" s="88"/>
      <c r="G8" s="100"/>
      <c r="H8" s="101">
        <v>474792527</v>
      </c>
      <c r="J8" s="3"/>
      <c r="K8" s="23"/>
    </row>
    <row r="9" spans="1:11" ht="24" customHeight="1">
      <c r="C9" s="99" t="s">
        <v>54</v>
      </c>
      <c r="D9" s="42"/>
      <c r="E9" s="93"/>
      <c r="F9" s="88"/>
      <c r="G9" s="100"/>
      <c r="H9" s="101">
        <v>1957532</v>
      </c>
      <c r="J9" s="24"/>
    </row>
    <row r="10" spans="1:11" ht="24" customHeight="1">
      <c r="C10" s="99" t="s">
        <v>11</v>
      </c>
      <c r="D10" s="42"/>
      <c r="E10" s="93"/>
      <c r="F10" s="88"/>
      <c r="G10" s="100"/>
      <c r="H10" s="101">
        <v>10846573</v>
      </c>
      <c r="J10" s="24"/>
    </row>
    <row r="11" spans="1:11" ht="24" customHeight="1">
      <c r="A11" s="20" t="s">
        <v>43</v>
      </c>
      <c r="B11" s="17">
        <v>22.1</v>
      </c>
      <c r="C11" s="102" t="s">
        <v>44</v>
      </c>
      <c r="D11" s="42"/>
      <c r="E11" s="93"/>
      <c r="F11" s="88"/>
      <c r="G11" s="100"/>
      <c r="H11" s="103">
        <f>SUM(H8:H10)</f>
        <v>487596632</v>
      </c>
      <c r="J11" s="24"/>
    </row>
    <row r="12" spans="1:11" ht="24" customHeight="1">
      <c r="C12" s="92" t="s">
        <v>45</v>
      </c>
      <c r="D12" s="42"/>
      <c r="E12" s="93"/>
      <c r="F12" s="104"/>
      <c r="G12" s="100"/>
      <c r="H12" s="105"/>
    </row>
    <row r="13" spans="1:11" ht="24" customHeight="1">
      <c r="C13" s="99" t="s">
        <v>30</v>
      </c>
      <c r="D13" s="42"/>
      <c r="E13" s="93"/>
      <c r="F13" s="88"/>
      <c r="G13" s="100"/>
      <c r="H13" s="101">
        <v>280804603</v>
      </c>
    </row>
    <row r="14" spans="1:11" ht="24" customHeight="1">
      <c r="C14" s="99" t="s">
        <v>52</v>
      </c>
      <c r="D14" s="43"/>
      <c r="E14" s="93"/>
      <c r="F14" s="88"/>
      <c r="G14" s="100"/>
      <c r="H14" s="101">
        <v>1388477</v>
      </c>
    </row>
    <row r="15" spans="1:11" ht="24" customHeight="1">
      <c r="C15" s="99" t="s">
        <v>67</v>
      </c>
      <c r="D15" s="43"/>
      <c r="E15" s="93"/>
      <c r="F15" s="88"/>
      <c r="G15" s="100"/>
      <c r="H15" s="101">
        <v>8773203</v>
      </c>
    </row>
    <row r="16" spans="1:11" ht="24" customHeight="1">
      <c r="A16" s="20"/>
      <c r="C16" s="99" t="s">
        <v>27</v>
      </c>
      <c r="D16" s="42"/>
      <c r="E16" s="93"/>
      <c r="F16" s="88"/>
      <c r="G16" s="100"/>
      <c r="H16" s="101">
        <v>55794949</v>
      </c>
    </row>
    <row r="17" spans="1:11" ht="24" customHeight="1">
      <c r="C17" s="102" t="s">
        <v>40</v>
      </c>
      <c r="D17" s="42"/>
      <c r="E17" s="93"/>
      <c r="F17" s="88"/>
      <c r="G17" s="100"/>
      <c r="H17" s="103">
        <f>SUM(H13:H16)</f>
        <v>346761232</v>
      </c>
    </row>
    <row r="18" spans="1:11" ht="2" customHeight="1">
      <c r="C18" s="102"/>
      <c r="D18" s="42"/>
      <c r="E18" s="93"/>
      <c r="F18" s="88"/>
      <c r="G18" s="100"/>
      <c r="H18" s="88"/>
    </row>
    <row r="19" spans="1:11" ht="24" customHeight="1">
      <c r="A19" s="20" t="s">
        <v>47</v>
      </c>
      <c r="C19" s="106" t="s">
        <v>69</v>
      </c>
      <c r="D19" s="42"/>
      <c r="E19" s="93"/>
      <c r="F19" s="107"/>
      <c r="G19" s="100"/>
      <c r="H19" s="107">
        <f>H11-H17</f>
        <v>140835400</v>
      </c>
      <c r="I19" s="23"/>
      <c r="K19" s="23"/>
    </row>
    <row r="20" spans="1:11" ht="24" customHeight="1">
      <c r="A20" s="20" t="s">
        <v>46</v>
      </c>
      <c r="C20" s="108" t="s">
        <v>31</v>
      </c>
      <c r="D20" s="42"/>
      <c r="E20" s="93"/>
      <c r="F20" s="88"/>
      <c r="G20" s="109"/>
      <c r="H20" s="88">
        <v>-5570247</v>
      </c>
    </row>
    <row r="21" spans="1:11" ht="24" customHeight="1">
      <c r="A21" s="20"/>
      <c r="C21" s="108" t="s">
        <v>84</v>
      </c>
      <c r="D21" s="42"/>
      <c r="E21" s="93"/>
      <c r="F21" s="88"/>
      <c r="G21" s="109"/>
      <c r="H21" s="89">
        <v>86623</v>
      </c>
    </row>
    <row r="22" spans="1:11" ht="24" customHeight="1">
      <c r="A22" s="20"/>
      <c r="C22" s="110" t="s">
        <v>70</v>
      </c>
      <c r="D22" s="42"/>
      <c r="E22" s="93"/>
      <c r="F22" s="88"/>
      <c r="G22" s="100"/>
      <c r="H22" s="101">
        <f>SUM(H19:H21)</f>
        <v>135351776</v>
      </c>
      <c r="J22" s="24"/>
    </row>
    <row r="23" spans="1:11" ht="24" customHeight="1">
      <c r="A23" s="20" t="s">
        <v>48</v>
      </c>
      <c r="C23" s="111" t="s">
        <v>49</v>
      </c>
      <c r="D23" s="42"/>
      <c r="E23" s="93"/>
      <c r="F23" s="88"/>
      <c r="G23" s="100"/>
      <c r="H23" s="89">
        <v>-25496508</v>
      </c>
      <c r="J23" s="24"/>
    </row>
    <row r="24" spans="1:11" ht="24" customHeight="1">
      <c r="A24" s="20" t="s">
        <v>47</v>
      </c>
      <c r="C24" s="106" t="s">
        <v>112</v>
      </c>
      <c r="D24" s="42"/>
      <c r="E24" s="93"/>
      <c r="F24" s="88"/>
      <c r="G24" s="100"/>
      <c r="H24" s="103">
        <f>SUM(H22:H23)</f>
        <v>109855268</v>
      </c>
      <c r="I24" s="3"/>
      <c r="J24" s="24"/>
    </row>
    <row r="25" spans="1:11" ht="24" hidden="1" customHeight="1">
      <c r="A25" s="22"/>
      <c r="C25" s="106" t="s">
        <v>71</v>
      </c>
      <c r="D25" s="42"/>
      <c r="E25" s="93"/>
      <c r="F25" s="88"/>
      <c r="G25" s="100"/>
      <c r="H25" s="88"/>
      <c r="J25" s="23"/>
    </row>
    <row r="26" spans="1:11" ht="24" hidden="1" customHeight="1">
      <c r="A26" s="22"/>
      <c r="C26" s="112" t="s">
        <v>79</v>
      </c>
      <c r="D26" s="42"/>
      <c r="E26" s="93"/>
      <c r="F26" s="88"/>
      <c r="G26" s="100"/>
      <c r="H26" s="88"/>
    </row>
    <row r="27" spans="1:11" ht="24" hidden="1" customHeight="1" thickBot="1">
      <c r="A27" s="22"/>
      <c r="C27" s="113" t="s">
        <v>82</v>
      </c>
      <c r="D27" s="42"/>
      <c r="E27" s="93"/>
      <c r="F27" s="88"/>
      <c r="G27" s="109"/>
      <c r="H27" s="88">
        <v>0</v>
      </c>
      <c r="I27" s="23"/>
    </row>
    <row r="28" spans="1:11" ht="24" hidden="1" customHeight="1" thickBot="1">
      <c r="A28" s="22"/>
      <c r="C28" s="113" t="s">
        <v>94</v>
      </c>
      <c r="D28" s="42"/>
      <c r="E28" s="93"/>
      <c r="F28" s="88"/>
      <c r="G28" s="109"/>
      <c r="H28" s="88"/>
      <c r="I28" s="23"/>
    </row>
    <row r="29" spans="1:11" ht="24" hidden="1" customHeight="1" thickBot="1">
      <c r="A29" s="22"/>
      <c r="C29" s="114" t="s">
        <v>95</v>
      </c>
      <c r="D29" s="42"/>
      <c r="E29" s="93"/>
      <c r="F29" s="88"/>
      <c r="G29" s="100"/>
      <c r="H29" s="89">
        <v>0</v>
      </c>
      <c r="I29" s="23"/>
    </row>
    <row r="30" spans="1:11" ht="24" hidden="1" customHeight="1" thickBot="1">
      <c r="A30" s="22"/>
      <c r="C30" s="106" t="s">
        <v>103</v>
      </c>
      <c r="D30" s="42"/>
      <c r="E30" s="93"/>
      <c r="F30" s="88"/>
      <c r="G30" s="88"/>
      <c r="H30" s="103">
        <f>SUM(H27:H29)</f>
        <v>0</v>
      </c>
    </row>
    <row r="31" spans="1:11" ht="24" customHeight="1" thickBot="1">
      <c r="A31" s="22"/>
      <c r="C31" s="106" t="s">
        <v>111</v>
      </c>
      <c r="D31" s="42"/>
      <c r="E31" s="93"/>
      <c r="F31" s="115"/>
      <c r="G31" s="88"/>
      <c r="H31" s="116">
        <f>H24+H30</f>
        <v>109855268</v>
      </c>
      <c r="J31" s="2"/>
      <c r="K31" s="23"/>
    </row>
    <row r="32" spans="1:11" ht="23.5" thickTop="1">
      <c r="A32" s="22"/>
      <c r="C32" s="106"/>
      <c r="D32" s="42"/>
      <c r="E32" s="93"/>
      <c r="F32" s="115"/>
      <c r="G32" s="88"/>
      <c r="H32" s="115"/>
      <c r="J32" s="2"/>
      <c r="K32" s="23"/>
    </row>
    <row r="33" spans="1:8" ht="24" customHeight="1">
      <c r="A33" s="22"/>
      <c r="C33" s="106" t="s">
        <v>73</v>
      </c>
      <c r="D33" s="117"/>
      <c r="E33" s="93"/>
      <c r="F33" s="118"/>
      <c r="G33" s="93"/>
      <c r="H33" s="119"/>
    </row>
    <row r="34" spans="1:8" ht="24" customHeight="1">
      <c r="A34" s="22"/>
      <c r="C34" s="120" t="s">
        <v>77</v>
      </c>
      <c r="D34" s="117"/>
      <c r="E34" s="93"/>
      <c r="F34" s="121"/>
      <c r="G34" s="100"/>
      <c r="H34" s="122">
        <v>113596085</v>
      </c>
    </row>
    <row r="35" spans="1:8" ht="24" customHeight="1">
      <c r="A35" s="22"/>
      <c r="C35" s="120" t="s">
        <v>83</v>
      </c>
      <c r="D35" s="117"/>
      <c r="E35" s="93"/>
      <c r="F35" s="121"/>
      <c r="G35" s="100"/>
      <c r="H35" s="122">
        <v>-3441374</v>
      </c>
    </row>
    <row r="36" spans="1:8" ht="24" customHeight="1">
      <c r="A36" s="22"/>
      <c r="C36" s="120" t="s">
        <v>32</v>
      </c>
      <c r="D36" s="117"/>
      <c r="E36" s="93"/>
      <c r="F36" s="121"/>
      <c r="G36" s="100"/>
      <c r="H36" s="123">
        <v>-299443</v>
      </c>
    </row>
    <row r="37" spans="1:8" ht="24" customHeight="1" thickBot="1">
      <c r="A37" s="22"/>
      <c r="C37" s="106" t="s">
        <v>112</v>
      </c>
      <c r="D37" s="117"/>
      <c r="E37" s="93"/>
      <c r="F37" s="121"/>
      <c r="G37" s="100"/>
      <c r="H37" s="124">
        <f>SUM(H34:H36)</f>
        <v>109855268</v>
      </c>
    </row>
    <row r="38" spans="1:8" ht="24" customHeight="1" thickTop="1">
      <c r="A38" s="22"/>
      <c r="C38" s="106"/>
      <c r="D38" s="117"/>
      <c r="E38" s="93"/>
      <c r="F38" s="121"/>
      <c r="G38" s="100"/>
      <c r="H38" s="121"/>
    </row>
    <row r="39" spans="1:8" ht="26">
      <c r="C39" s="170" t="str">
        <f>C1</f>
        <v>บริษัท สเปเชี่ยลตี้ เนเชอรัล โปรดักส์ จำกัด และบริษัทย่อย</v>
      </c>
      <c r="D39" s="170"/>
      <c r="E39" s="170"/>
      <c r="F39" s="170"/>
      <c r="G39" s="170"/>
      <c r="H39" s="170"/>
    </row>
    <row r="40" spans="1:8" ht="24" customHeight="1">
      <c r="C40" s="170" t="s">
        <v>128</v>
      </c>
      <c r="D40" s="170"/>
      <c r="E40" s="170"/>
      <c r="F40" s="170"/>
      <c r="G40" s="170"/>
      <c r="H40" s="170"/>
    </row>
    <row r="41" spans="1:8" ht="26">
      <c r="C41" s="170" t="s">
        <v>113</v>
      </c>
      <c r="D41" s="170"/>
      <c r="E41" s="170"/>
      <c r="F41" s="170"/>
      <c r="G41" s="170"/>
      <c r="H41" s="170"/>
    </row>
    <row r="42" spans="1:8" ht="24" customHeight="1">
      <c r="C42" s="171" t="s">
        <v>51</v>
      </c>
      <c r="D42" s="171"/>
      <c r="E42" s="171"/>
      <c r="F42" s="171"/>
      <c r="G42" s="171"/>
      <c r="H42" s="171"/>
    </row>
    <row r="43" spans="1:8" ht="6" customHeight="1">
      <c r="C43" s="18"/>
      <c r="D43" s="18"/>
      <c r="E43" s="18"/>
      <c r="F43" s="18"/>
      <c r="G43" s="18"/>
      <c r="H43" s="18"/>
    </row>
    <row r="44" spans="1:8" ht="21" customHeight="1">
      <c r="A44" s="20" t="s">
        <v>42</v>
      </c>
      <c r="C44" s="92"/>
      <c r="D44" s="43"/>
      <c r="E44" s="93"/>
      <c r="F44" s="94"/>
      <c r="G44" s="95"/>
      <c r="H44" s="96">
        <v>2563</v>
      </c>
    </row>
    <row r="45" spans="1:8" ht="24" customHeight="1">
      <c r="A45" s="22"/>
      <c r="C45" s="106" t="s">
        <v>98</v>
      </c>
      <c r="D45" s="117"/>
      <c r="E45" s="93"/>
      <c r="F45" s="125"/>
      <c r="G45" s="93"/>
      <c r="H45" s="125"/>
    </row>
    <row r="46" spans="1:8" ht="24" customHeight="1">
      <c r="A46" s="22"/>
      <c r="C46" s="120" t="s">
        <v>77</v>
      </c>
      <c r="D46" s="117"/>
      <c r="E46" s="93"/>
      <c r="F46" s="121"/>
      <c r="G46" s="93"/>
      <c r="H46" s="121">
        <v>113596085</v>
      </c>
    </row>
    <row r="47" spans="1:8" ht="24" customHeight="1">
      <c r="A47" s="22"/>
      <c r="C47" s="120" t="s">
        <v>83</v>
      </c>
      <c r="D47" s="117"/>
      <c r="E47" s="93"/>
      <c r="F47" s="121"/>
      <c r="G47" s="93"/>
      <c r="H47" s="122">
        <v>-3441374</v>
      </c>
    </row>
    <row r="48" spans="1:8" ht="24" customHeight="1">
      <c r="A48" s="22"/>
      <c r="C48" s="120" t="s">
        <v>32</v>
      </c>
      <c r="D48" s="117"/>
      <c r="E48" s="93"/>
      <c r="F48" s="121"/>
      <c r="G48" s="93"/>
      <c r="H48" s="123">
        <v>-299443</v>
      </c>
    </row>
    <row r="49" spans="1:8" ht="24" customHeight="1" thickBot="1">
      <c r="A49" s="22"/>
      <c r="C49" s="106" t="s">
        <v>111</v>
      </c>
      <c r="D49" s="117"/>
      <c r="E49" s="93"/>
      <c r="F49" s="121"/>
      <c r="G49" s="93"/>
      <c r="H49" s="124">
        <f>SUM(H46:H48)</f>
        <v>109855268</v>
      </c>
    </row>
    <row r="50" spans="1:8" ht="23.5" thickTop="1">
      <c r="A50" s="22"/>
      <c r="C50" s="106"/>
      <c r="D50" s="117"/>
      <c r="E50" s="93"/>
      <c r="F50" s="121"/>
      <c r="G50" s="93"/>
      <c r="H50" s="121"/>
    </row>
    <row r="51" spans="1:8" ht="24" customHeight="1">
      <c r="A51" s="22"/>
      <c r="C51" s="106" t="s">
        <v>59</v>
      </c>
      <c r="D51" s="42"/>
      <c r="E51" s="93"/>
      <c r="F51" s="126"/>
      <c r="G51" s="127"/>
      <c r="H51" s="126">
        <f>ROUND(H34/H52,2)</f>
        <v>7.68</v>
      </c>
    </row>
    <row r="52" spans="1:8" ht="24" customHeight="1">
      <c r="A52" s="22"/>
      <c r="C52" s="106" t="s">
        <v>132</v>
      </c>
      <c r="D52" s="42"/>
      <c r="E52" s="93"/>
      <c r="F52" s="121"/>
      <c r="G52" s="42"/>
      <c r="H52" s="121">
        <v>14800000</v>
      </c>
    </row>
    <row r="53" spans="1:8" ht="24" customHeight="1">
      <c r="A53" s="22"/>
      <c r="C53" s="106"/>
      <c r="D53" s="42"/>
      <c r="E53" s="93"/>
      <c r="F53" s="121"/>
      <c r="G53" s="42"/>
      <c r="H53" s="121"/>
    </row>
    <row r="54" spans="1:8" ht="24" customHeight="1">
      <c r="A54" s="22"/>
      <c r="C54" s="106"/>
      <c r="D54" s="42"/>
      <c r="E54" s="93"/>
      <c r="F54" s="121"/>
      <c r="G54" s="42"/>
      <c r="H54" s="121"/>
    </row>
    <row r="55" spans="1:8" ht="24" customHeight="1">
      <c r="A55" s="22"/>
      <c r="C55" s="106"/>
      <c r="D55" s="42"/>
      <c r="E55" s="93"/>
      <c r="F55" s="121"/>
      <c r="G55" s="42"/>
      <c r="H55" s="121"/>
    </row>
    <row r="56" spans="1:8" ht="24" customHeight="1">
      <c r="A56" s="22"/>
      <c r="C56" s="106"/>
      <c r="D56" s="42"/>
      <c r="E56" s="93"/>
      <c r="F56" s="121"/>
      <c r="G56" s="42"/>
      <c r="H56" s="121"/>
    </row>
    <row r="57" spans="1:8" ht="24" customHeight="1">
      <c r="A57" s="22"/>
      <c r="C57" s="106"/>
      <c r="D57" s="42"/>
      <c r="E57" s="93"/>
      <c r="F57" s="121"/>
      <c r="G57" s="42"/>
      <c r="H57" s="121"/>
    </row>
    <row r="58" spans="1:8" ht="24" customHeight="1">
      <c r="A58" s="22"/>
      <c r="C58" s="106"/>
      <c r="D58" s="42"/>
      <c r="E58" s="93"/>
      <c r="F58" s="121"/>
      <c r="G58" s="42"/>
      <c r="H58" s="121"/>
    </row>
    <row r="59" spans="1:8" ht="24" customHeight="1">
      <c r="A59" s="22"/>
      <c r="C59" s="106"/>
      <c r="D59" s="42"/>
      <c r="E59" s="93"/>
      <c r="F59" s="121"/>
      <c r="G59" s="42"/>
      <c r="H59" s="121"/>
    </row>
    <row r="60" spans="1:8" ht="24" customHeight="1">
      <c r="A60" s="22"/>
      <c r="C60" s="106"/>
      <c r="D60" s="42"/>
      <c r="E60" s="93"/>
      <c r="F60" s="121"/>
      <c r="G60" s="42"/>
      <c r="H60" s="121"/>
    </row>
    <row r="61" spans="1:8" ht="24" customHeight="1">
      <c r="A61" s="22"/>
      <c r="C61" s="106"/>
      <c r="D61" s="42"/>
      <c r="E61" s="93"/>
      <c r="F61" s="121"/>
      <c r="G61" s="42"/>
      <c r="H61" s="121"/>
    </row>
    <row r="62" spans="1:8" ht="24" customHeight="1">
      <c r="A62" s="22"/>
      <c r="C62" s="106"/>
      <c r="D62" s="42"/>
      <c r="E62" s="93"/>
      <c r="F62" s="121"/>
      <c r="G62" s="42"/>
      <c r="H62" s="121"/>
    </row>
    <row r="63" spans="1:8" ht="24" customHeight="1">
      <c r="A63" s="22"/>
      <c r="C63" s="106"/>
      <c r="D63" s="42"/>
      <c r="E63" s="93"/>
      <c r="F63" s="121"/>
      <c r="G63" s="42"/>
      <c r="H63" s="121"/>
    </row>
    <row r="64" spans="1:8" ht="24" customHeight="1">
      <c r="A64" s="22"/>
      <c r="C64" s="106"/>
      <c r="D64" s="42"/>
      <c r="E64" s="93"/>
      <c r="F64" s="121"/>
      <c r="G64" s="42"/>
      <c r="H64" s="121"/>
    </row>
    <row r="65" spans="1:8" ht="24" customHeight="1">
      <c r="A65" s="22"/>
      <c r="C65" s="106"/>
      <c r="D65" s="42"/>
      <c r="E65" s="93"/>
      <c r="F65" s="121"/>
      <c r="G65" s="42"/>
      <c r="H65" s="121"/>
    </row>
    <row r="66" spans="1:8" ht="24" customHeight="1">
      <c r="A66" s="22"/>
      <c r="C66" s="106"/>
      <c r="D66" s="42"/>
      <c r="E66" s="93"/>
      <c r="F66" s="121"/>
      <c r="G66" s="42"/>
      <c r="H66" s="121"/>
    </row>
    <row r="67" spans="1:8" ht="24" customHeight="1">
      <c r="A67" s="22"/>
      <c r="C67" s="106"/>
      <c r="D67" s="42"/>
      <c r="E67" s="93"/>
      <c r="F67" s="121"/>
      <c r="G67" s="42"/>
      <c r="H67" s="121"/>
    </row>
    <row r="68" spans="1:8" ht="24" customHeight="1">
      <c r="A68" s="22"/>
      <c r="C68" s="106"/>
      <c r="D68" s="42"/>
      <c r="E68" s="93"/>
      <c r="F68" s="121"/>
      <c r="G68" s="42"/>
      <c r="H68" s="121"/>
    </row>
    <row r="69" spans="1:8" s="26" customFormat="1" ht="24" customHeight="1">
      <c r="A69" s="25"/>
      <c r="C69" s="128" t="s">
        <v>60</v>
      </c>
      <c r="D69" s="42"/>
      <c r="E69" s="93"/>
      <c r="F69" s="129"/>
      <c r="G69" s="129"/>
      <c r="H69" s="129"/>
    </row>
    <row r="70" spans="1:8" ht="22.4" customHeight="1">
      <c r="A70" s="22"/>
      <c r="C70" s="17"/>
      <c r="D70" s="28"/>
      <c r="E70" s="21"/>
      <c r="F70" s="4"/>
      <c r="G70" s="19"/>
      <c r="H70" s="4"/>
    </row>
    <row r="71" spans="1:8" ht="24" customHeight="1">
      <c r="A71" s="22"/>
      <c r="D71" s="21"/>
      <c r="E71" s="21"/>
      <c r="F71" s="29"/>
      <c r="G71" s="30"/>
      <c r="H71" s="29"/>
    </row>
    <row r="72" spans="1:8" ht="24" customHeight="1">
      <c r="C72" s="17"/>
      <c r="E72" s="21"/>
      <c r="F72" s="29"/>
      <c r="G72" s="30"/>
      <c r="H72" s="29"/>
    </row>
    <row r="73" spans="1:8" ht="24" customHeight="1">
      <c r="C73" s="17"/>
      <c r="E73" s="21"/>
      <c r="G73" s="21"/>
    </row>
    <row r="74" spans="1:8" ht="24" customHeight="1">
      <c r="C74" s="17"/>
      <c r="E74" s="21"/>
      <c r="G74" s="21"/>
    </row>
    <row r="75" spans="1:8" ht="24" customHeight="1">
      <c r="C75" s="17"/>
      <c r="E75" s="21"/>
      <c r="G75" s="21"/>
    </row>
    <row r="76" spans="1:8" ht="24" customHeight="1">
      <c r="C76" s="17"/>
      <c r="E76" s="21"/>
      <c r="G76" s="21"/>
    </row>
    <row r="77" spans="1:8" ht="24" customHeight="1">
      <c r="C77" s="17"/>
      <c r="E77" s="21"/>
      <c r="G77" s="21"/>
    </row>
    <row r="78" spans="1:8" ht="24" customHeight="1">
      <c r="A78" s="17"/>
      <c r="C78" s="17"/>
      <c r="E78" s="21"/>
      <c r="G78" s="21"/>
    </row>
    <row r="79" spans="1:8" ht="24" customHeight="1">
      <c r="A79" s="17"/>
      <c r="C79" s="17"/>
      <c r="E79" s="21"/>
      <c r="G79" s="21"/>
    </row>
    <row r="80" spans="1:8" ht="24" customHeight="1">
      <c r="A80" s="17"/>
      <c r="C80" s="17"/>
      <c r="E80" s="21"/>
      <c r="G80" s="21"/>
    </row>
    <row r="81" spans="1:7" ht="24" customHeight="1">
      <c r="A81" s="17"/>
      <c r="C81" s="17"/>
      <c r="E81" s="21"/>
      <c r="G81" s="21"/>
    </row>
    <row r="82" spans="1:7" ht="24" customHeight="1">
      <c r="A82" s="17"/>
      <c r="E82" s="21"/>
      <c r="G82" s="21"/>
    </row>
    <row r="83" spans="1:7" ht="24" customHeight="1">
      <c r="A83" s="17"/>
      <c r="C83" s="17"/>
      <c r="E83" s="21"/>
      <c r="G83" s="21"/>
    </row>
    <row r="84" spans="1:7" ht="24" customHeight="1">
      <c r="A84" s="17"/>
      <c r="C84" s="17"/>
      <c r="E84" s="21"/>
      <c r="G84" s="21"/>
    </row>
    <row r="85" spans="1:7" ht="24" customHeight="1">
      <c r="A85" s="17"/>
      <c r="C85" s="17"/>
      <c r="E85" s="21"/>
      <c r="G85" s="21"/>
    </row>
    <row r="86" spans="1:7" ht="24" customHeight="1">
      <c r="A86" s="17"/>
      <c r="C86" s="17"/>
      <c r="E86" s="21"/>
      <c r="G86" s="21"/>
    </row>
    <row r="87" spans="1:7" ht="24" customHeight="1">
      <c r="A87" s="17"/>
      <c r="C87" s="17"/>
      <c r="E87" s="21"/>
      <c r="G87" s="21"/>
    </row>
    <row r="88" spans="1:7" ht="24" customHeight="1">
      <c r="A88" s="17"/>
      <c r="E88" s="21"/>
      <c r="G88" s="21"/>
    </row>
    <row r="89" spans="1:7" ht="24" customHeight="1">
      <c r="A89" s="17"/>
      <c r="C89" s="17"/>
    </row>
    <row r="90" spans="1:7" ht="24" customHeight="1">
      <c r="A90" s="17"/>
    </row>
    <row r="91" spans="1:7" ht="20">
      <c r="A91" s="17"/>
    </row>
    <row r="94" spans="1:7" ht="24" customHeight="1">
      <c r="A94" s="17"/>
      <c r="C94" s="27"/>
    </row>
    <row r="99" s="17" customFormat="1" ht="24" customHeight="1"/>
    <row r="100" s="17" customFormat="1" ht="24" customHeight="1"/>
    <row r="101" s="17" customFormat="1" ht="24" customHeight="1"/>
    <row r="102" s="17" customFormat="1" ht="24" customHeight="1"/>
    <row r="103" s="17" customFormat="1" ht="24" customHeight="1"/>
    <row r="104" s="17" customFormat="1" ht="24" customHeight="1"/>
    <row r="105" s="17" customFormat="1" ht="24" customHeight="1"/>
    <row r="106" s="17" customFormat="1" ht="24" customHeight="1"/>
    <row r="107" s="17" customFormat="1" ht="24" customHeight="1"/>
    <row r="108" s="17" customFormat="1" ht="24" customHeight="1"/>
    <row r="109" s="17" customFormat="1" ht="24" customHeight="1"/>
    <row r="110" s="17" customFormat="1" ht="24" customHeight="1"/>
    <row r="111" s="17" customFormat="1" ht="24" customHeight="1"/>
    <row r="112" s="17" customFormat="1" ht="24" customHeight="1"/>
    <row r="113" s="17" customFormat="1" ht="24" customHeight="1"/>
    <row r="114" s="17" customFormat="1" ht="24" customHeight="1"/>
    <row r="115" s="17" customFormat="1" ht="24" customHeight="1"/>
    <row r="116" s="17" customFormat="1" ht="24" customHeight="1"/>
    <row r="117" s="17" customFormat="1" ht="24" customHeight="1"/>
    <row r="118" s="17" customFormat="1" ht="24" customHeight="1"/>
    <row r="119" s="17" customFormat="1" ht="24" customHeight="1"/>
    <row r="120" s="17" customFormat="1" ht="24" customHeight="1"/>
    <row r="121" s="17" customFormat="1" ht="24" customHeight="1"/>
    <row r="122" s="17" customFormat="1" ht="24" customHeight="1"/>
  </sheetData>
  <mergeCells count="8">
    <mergeCell ref="C39:H39"/>
    <mergeCell ref="C40:H40"/>
    <mergeCell ref="C41:H41"/>
    <mergeCell ref="C42:H42"/>
    <mergeCell ref="C1:H1"/>
    <mergeCell ref="C2:H2"/>
    <mergeCell ref="C3:H3"/>
    <mergeCell ref="C4:H4"/>
  </mergeCells>
  <pageMargins left="1" right="0.5" top="1" bottom="1" header="0.5" footer="0.3"/>
  <pageSetup paperSize="9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7">
    <tabColor rgb="FF00B050"/>
  </sheetPr>
  <dimension ref="A1:M153"/>
  <sheetViews>
    <sheetView tabSelected="1" view="pageBreakPreview" topLeftCell="A73" zoomScale="110" zoomScaleNormal="110" zoomScaleSheetLayoutView="110" workbookViewId="0">
      <selection activeCell="A74" sqref="A74"/>
    </sheetView>
  </sheetViews>
  <sheetFormatPr defaultColWidth="9.09765625" defaultRowHeight="24" customHeight="1"/>
  <cols>
    <col min="1" max="1" width="51.69921875" style="17" customWidth="1"/>
    <col min="2" max="2" width="10.09765625" style="19" customWidth="1"/>
    <col min="3" max="3" width="2.69921875" style="17" customWidth="1"/>
    <col min="4" max="4" width="17.09765625" style="17" customWidth="1"/>
    <col min="5" max="5" width="2.69921875" style="17" customWidth="1"/>
    <col min="6" max="6" width="19.5" style="35" bestFit="1" customWidth="1"/>
    <col min="7" max="7" width="16.09765625" style="1" customWidth="1"/>
    <col min="8" max="8" width="14.19921875" style="1" customWidth="1"/>
    <col min="9" max="10" width="9.09765625" style="17"/>
    <col min="11" max="11" width="11.09765625" style="17" bestFit="1" customWidth="1"/>
    <col min="12" max="12" width="9.19921875" style="17" bestFit="1" customWidth="1"/>
    <col min="13" max="13" width="11.09765625" style="17" bestFit="1" customWidth="1"/>
    <col min="14" max="16384" width="9.09765625" style="17"/>
  </cols>
  <sheetData>
    <row r="1" spans="1:13" s="33" customFormat="1" ht="26">
      <c r="A1" s="173" t="s">
        <v>104</v>
      </c>
      <c r="B1" s="173"/>
      <c r="C1" s="173"/>
      <c r="D1" s="173"/>
      <c r="E1" s="173"/>
      <c r="F1" s="173"/>
      <c r="G1" s="32"/>
      <c r="H1" s="32"/>
    </row>
    <row r="2" spans="1:13" s="33" customFormat="1" ht="24" customHeight="1">
      <c r="A2" s="173" t="s">
        <v>124</v>
      </c>
      <c r="B2" s="173"/>
      <c r="C2" s="173"/>
      <c r="D2" s="173"/>
      <c r="E2" s="173"/>
      <c r="F2" s="173"/>
      <c r="G2" s="32"/>
      <c r="H2" s="32"/>
    </row>
    <row r="3" spans="1:13" s="33" customFormat="1" ht="26">
      <c r="A3" s="170" t="s">
        <v>113</v>
      </c>
      <c r="B3" s="170"/>
      <c r="C3" s="170"/>
      <c r="D3" s="170"/>
      <c r="E3" s="170"/>
      <c r="F3" s="170"/>
      <c r="G3" s="32"/>
      <c r="H3" s="32"/>
    </row>
    <row r="4" spans="1:13" s="31" customFormat="1" ht="19.5" customHeight="1">
      <c r="A4" s="174" t="s">
        <v>50</v>
      </c>
      <c r="B4" s="174"/>
      <c r="C4" s="174"/>
      <c r="D4" s="174"/>
      <c r="E4" s="174"/>
      <c r="F4" s="174"/>
      <c r="G4" s="34"/>
      <c r="H4" s="34"/>
    </row>
    <row r="5" spans="1:13" ht="9" customHeight="1">
      <c r="A5" s="43"/>
      <c r="B5" s="42"/>
      <c r="C5" s="43"/>
      <c r="D5" s="43"/>
      <c r="E5" s="43"/>
      <c r="F5" s="45"/>
    </row>
    <row r="6" spans="1:13" s="18" customFormat="1" ht="24" customHeight="1">
      <c r="A6" s="130"/>
      <c r="B6" s="130"/>
      <c r="C6" s="130"/>
      <c r="D6" s="94"/>
      <c r="E6" s="130"/>
      <c r="F6" s="96">
        <v>2563</v>
      </c>
      <c r="G6" s="36"/>
      <c r="H6" s="36"/>
    </row>
    <row r="7" spans="1:13" ht="24" customHeight="1">
      <c r="A7" s="131" t="s">
        <v>14</v>
      </c>
      <c r="B7" s="130"/>
      <c r="C7" s="131"/>
      <c r="D7" s="132"/>
      <c r="E7" s="61"/>
      <c r="F7" s="133"/>
    </row>
    <row r="8" spans="1:13" ht="24" customHeight="1">
      <c r="A8" s="119" t="s">
        <v>112</v>
      </c>
      <c r="B8" s="134"/>
      <c r="C8" s="119"/>
      <c r="D8" s="135"/>
      <c r="E8" s="119"/>
      <c r="F8" s="136">
        <f>กำไร!H24</f>
        <v>109855268</v>
      </c>
    </row>
    <row r="9" spans="1:13" ht="24" customHeight="1">
      <c r="A9" s="119" t="s">
        <v>63</v>
      </c>
      <c r="B9" s="134"/>
      <c r="C9" s="119"/>
      <c r="D9" s="135"/>
      <c r="E9" s="119"/>
      <c r="F9" s="136"/>
    </row>
    <row r="10" spans="1:13" ht="24" customHeight="1">
      <c r="A10" s="137" t="s">
        <v>49</v>
      </c>
      <c r="B10" s="134"/>
      <c r="C10" s="119"/>
      <c r="D10" s="135"/>
      <c r="E10" s="119"/>
      <c r="F10" s="136">
        <f>-กำไร!H23</f>
        <v>25496508</v>
      </c>
    </row>
    <row r="11" spans="1:13" ht="24" customHeight="1">
      <c r="A11" s="137" t="s">
        <v>114</v>
      </c>
      <c r="B11" s="134"/>
      <c r="C11" s="119"/>
      <c r="D11" s="135"/>
      <c r="E11" s="119"/>
      <c r="F11" s="136">
        <v>3338750</v>
      </c>
      <c r="K11" s="18"/>
      <c r="L11" s="18"/>
      <c r="M11" s="18"/>
    </row>
    <row r="12" spans="1:13" ht="24" customHeight="1">
      <c r="A12" s="137" t="s">
        <v>106</v>
      </c>
      <c r="B12" s="134"/>
      <c r="C12" s="137"/>
      <c r="D12" s="135"/>
      <c r="E12" s="119"/>
      <c r="F12" s="136">
        <v>-1133540</v>
      </c>
      <c r="K12" s="7"/>
      <c r="M12" s="7"/>
    </row>
    <row r="13" spans="1:13" ht="24" customHeight="1">
      <c r="A13" s="137" t="s">
        <v>86</v>
      </c>
      <c r="B13" s="134"/>
      <c r="C13" s="137"/>
      <c r="D13" s="135"/>
      <c r="E13" s="119"/>
      <c r="F13" s="136">
        <v>22915495</v>
      </c>
      <c r="G13" s="8"/>
      <c r="K13" s="7"/>
      <c r="M13" s="7"/>
    </row>
    <row r="14" spans="1:13" ht="24" customHeight="1">
      <c r="A14" s="137" t="s">
        <v>85</v>
      </c>
      <c r="B14" s="134"/>
      <c r="C14" s="137"/>
      <c r="D14" s="135"/>
      <c r="E14" s="119"/>
      <c r="F14" s="136">
        <v>3874861</v>
      </c>
      <c r="G14" s="8"/>
      <c r="K14" s="38"/>
      <c r="L14" s="7"/>
      <c r="M14" s="38"/>
    </row>
    <row r="15" spans="1:13" ht="24" customHeight="1">
      <c r="A15" s="138" t="s">
        <v>135</v>
      </c>
      <c r="B15" s="139"/>
      <c r="C15" s="137"/>
      <c r="D15" s="135"/>
      <c r="E15" s="119"/>
      <c r="F15" s="136">
        <v>1325609</v>
      </c>
      <c r="G15" s="8"/>
    </row>
    <row r="16" spans="1:13" ht="24" customHeight="1">
      <c r="A16" s="137" t="s">
        <v>75</v>
      </c>
      <c r="B16" s="134"/>
      <c r="C16" s="137"/>
      <c r="D16" s="135"/>
      <c r="E16" s="119"/>
      <c r="F16" s="136">
        <v>2307230</v>
      </c>
      <c r="G16" s="5"/>
      <c r="I16" s="35"/>
    </row>
    <row r="17" spans="1:9" ht="24" customHeight="1">
      <c r="A17" s="137" t="s">
        <v>136</v>
      </c>
      <c r="B17" s="134"/>
      <c r="C17" s="137"/>
      <c r="D17" s="135"/>
      <c r="E17" s="119"/>
      <c r="F17" s="135">
        <v>125714</v>
      </c>
      <c r="G17" s="5"/>
      <c r="I17" s="35"/>
    </row>
    <row r="18" spans="1:9" ht="24" customHeight="1">
      <c r="A18" s="137" t="s">
        <v>137</v>
      </c>
      <c r="B18" s="140"/>
      <c r="C18" s="137"/>
      <c r="D18" s="135"/>
      <c r="E18" s="119"/>
      <c r="F18" s="141">
        <v>-86624</v>
      </c>
      <c r="G18" s="6"/>
      <c r="I18" s="35"/>
    </row>
    <row r="19" spans="1:9" ht="24" customHeight="1">
      <c r="A19" s="92" t="s">
        <v>125</v>
      </c>
      <c r="B19" s="134"/>
      <c r="C19" s="137"/>
      <c r="D19" s="135"/>
      <c r="E19" s="119"/>
      <c r="F19" s="136">
        <f>SUM(F8:F18)</f>
        <v>168019271</v>
      </c>
    </row>
    <row r="20" spans="1:9" ht="24" customHeight="1">
      <c r="A20" s="92" t="s">
        <v>56</v>
      </c>
      <c r="B20" s="134"/>
      <c r="C20" s="142"/>
      <c r="D20" s="135"/>
      <c r="E20" s="119"/>
      <c r="F20" s="136"/>
    </row>
    <row r="21" spans="1:9" ht="24" customHeight="1">
      <c r="A21" s="137" t="s">
        <v>55</v>
      </c>
      <c r="B21" s="134"/>
      <c r="C21" s="137"/>
      <c r="D21" s="135"/>
      <c r="E21" s="143"/>
      <c r="F21" s="136">
        <v>9452233</v>
      </c>
    </row>
    <row r="22" spans="1:9" ht="24" customHeight="1">
      <c r="A22" s="137" t="s">
        <v>58</v>
      </c>
      <c r="B22" s="134"/>
      <c r="C22" s="137"/>
      <c r="D22" s="135"/>
      <c r="E22" s="143"/>
      <c r="F22" s="136">
        <v>-23777823</v>
      </c>
    </row>
    <row r="23" spans="1:9" ht="24" customHeight="1">
      <c r="A23" s="137" t="s">
        <v>2</v>
      </c>
      <c r="B23" s="134"/>
      <c r="C23" s="137"/>
      <c r="D23" s="135"/>
      <c r="E23" s="143"/>
      <c r="F23" s="136">
        <v>-6802</v>
      </c>
    </row>
    <row r="24" spans="1:9" s="41" customFormat="1" ht="23.25" customHeight="1">
      <c r="A24" s="137" t="s">
        <v>97</v>
      </c>
      <c r="B24" s="134"/>
      <c r="C24" s="136"/>
      <c r="D24" s="135"/>
      <c r="E24" s="144"/>
      <c r="F24" s="136">
        <v>-1855</v>
      </c>
      <c r="G24" s="40"/>
      <c r="H24" s="1"/>
    </row>
    <row r="25" spans="1:9" ht="24" customHeight="1">
      <c r="A25" s="137" t="s">
        <v>23</v>
      </c>
      <c r="B25" s="134"/>
      <c r="C25" s="137"/>
      <c r="D25" s="135"/>
      <c r="E25" s="143"/>
      <c r="F25" s="136">
        <v>-4000</v>
      </c>
    </row>
    <row r="26" spans="1:9" ht="24" customHeight="1">
      <c r="A26" s="92" t="s">
        <v>57</v>
      </c>
      <c r="B26" s="134"/>
      <c r="C26" s="137"/>
      <c r="D26" s="135"/>
      <c r="E26" s="143"/>
      <c r="F26" s="136"/>
    </row>
    <row r="27" spans="1:9" ht="24" customHeight="1">
      <c r="A27" s="137" t="s">
        <v>41</v>
      </c>
      <c r="B27" s="134"/>
      <c r="C27" s="137"/>
      <c r="D27" s="135"/>
      <c r="E27" s="143"/>
      <c r="F27" s="136">
        <v>-32419032</v>
      </c>
    </row>
    <row r="28" spans="1:9" ht="24" customHeight="1">
      <c r="A28" s="137" t="s">
        <v>5</v>
      </c>
      <c r="B28" s="134"/>
      <c r="C28" s="137"/>
      <c r="D28" s="135"/>
      <c r="E28" s="143"/>
      <c r="F28" s="135">
        <v>-67376</v>
      </c>
    </row>
    <row r="29" spans="1:9" ht="24" customHeight="1">
      <c r="A29" s="137" t="s">
        <v>115</v>
      </c>
      <c r="B29" s="134"/>
      <c r="C29" s="137"/>
      <c r="D29" s="135"/>
      <c r="E29" s="143"/>
      <c r="F29" s="135">
        <v>-685999</v>
      </c>
    </row>
    <row r="30" spans="1:9" ht="24" customHeight="1">
      <c r="A30" s="137" t="s">
        <v>88</v>
      </c>
      <c r="B30" s="134"/>
      <c r="C30" s="137"/>
      <c r="D30" s="135"/>
      <c r="E30" s="143"/>
      <c r="F30" s="141">
        <v>-1157600</v>
      </c>
    </row>
    <row r="31" spans="1:9" ht="24" customHeight="1">
      <c r="A31" s="145" t="s">
        <v>117</v>
      </c>
      <c r="B31" s="42"/>
      <c r="C31" s="146"/>
      <c r="D31" s="135"/>
      <c r="E31" s="143"/>
      <c r="F31" s="136">
        <f>SUM(F19:F30)</f>
        <v>119351017</v>
      </c>
    </row>
    <row r="32" spans="1:9" ht="24" customHeight="1">
      <c r="A32" s="119" t="s">
        <v>12</v>
      </c>
      <c r="B32" s="134"/>
      <c r="C32" s="137"/>
      <c r="D32" s="135"/>
      <c r="E32" s="119"/>
      <c r="F32" s="136">
        <v>-86812</v>
      </c>
      <c r="I32" s="39"/>
    </row>
    <row r="33" spans="1:8" ht="24" customHeight="1">
      <c r="A33" s="119" t="s">
        <v>31</v>
      </c>
      <c r="B33" s="134"/>
      <c r="C33" s="137"/>
      <c r="D33" s="135"/>
      <c r="E33" s="119"/>
      <c r="F33" s="135">
        <v>5570247</v>
      </c>
    </row>
    <row r="34" spans="1:8" ht="24" customHeight="1">
      <c r="A34" s="119" t="s">
        <v>93</v>
      </c>
      <c r="B34" s="134"/>
      <c r="C34" s="137"/>
      <c r="D34" s="135"/>
      <c r="E34" s="143"/>
      <c r="F34" s="135">
        <v>-3278053</v>
      </c>
    </row>
    <row r="35" spans="1:8" ht="24" customHeight="1">
      <c r="A35" s="145" t="s">
        <v>117</v>
      </c>
      <c r="B35" s="147"/>
      <c r="C35" s="137"/>
      <c r="D35" s="135"/>
      <c r="E35" s="143"/>
      <c r="F35" s="148">
        <f>SUM(F31:F34)</f>
        <v>121556399</v>
      </c>
    </row>
    <row r="36" spans="1:8" ht="24" customHeight="1">
      <c r="A36" s="145"/>
      <c r="B36" s="147"/>
      <c r="C36" s="137"/>
      <c r="D36" s="135"/>
      <c r="E36" s="143"/>
      <c r="F36" s="135"/>
    </row>
    <row r="37" spans="1:8" s="33" customFormat="1" ht="26">
      <c r="A37" s="172" t="str">
        <f>งบดุล!A1</f>
        <v>บริษัท สเปเชี่ยลตี้ เนเชอรัล โปรดักส์ จำกัด และบริษัทย่อย</v>
      </c>
      <c r="B37" s="172"/>
      <c r="C37" s="172"/>
      <c r="D37" s="172"/>
      <c r="E37" s="172"/>
      <c r="F37" s="172"/>
      <c r="G37" s="32"/>
      <c r="H37" s="1"/>
    </row>
    <row r="38" spans="1:8" s="33" customFormat="1" ht="24" customHeight="1">
      <c r="A38" s="172" t="s">
        <v>126</v>
      </c>
      <c r="B38" s="172"/>
      <c r="C38" s="172"/>
      <c r="D38" s="172"/>
      <c r="E38" s="172"/>
      <c r="F38" s="172"/>
      <c r="G38" s="32"/>
      <c r="H38" s="1"/>
    </row>
    <row r="39" spans="1:8" s="33" customFormat="1" ht="24" customHeight="1">
      <c r="A39" s="170" t="s">
        <v>113</v>
      </c>
      <c r="B39" s="170"/>
      <c r="C39" s="170"/>
      <c r="D39" s="170"/>
      <c r="E39" s="170"/>
      <c r="F39" s="170"/>
      <c r="G39" s="32"/>
      <c r="H39" s="1"/>
    </row>
    <row r="40" spans="1:8" ht="24" customHeight="1">
      <c r="A40" s="171" t="s">
        <v>50</v>
      </c>
      <c r="B40" s="171"/>
      <c r="C40" s="171"/>
      <c r="D40" s="171"/>
      <c r="E40" s="171"/>
      <c r="F40" s="171"/>
    </row>
    <row r="41" spans="1:8" ht="9" customHeight="1">
      <c r="A41" s="119"/>
      <c r="B41" s="134"/>
      <c r="C41" s="119"/>
      <c r="D41" s="119"/>
      <c r="E41" s="119"/>
      <c r="F41" s="45"/>
    </row>
    <row r="42" spans="1:8" s="18" customFormat="1" ht="24" customHeight="1">
      <c r="A42" s="149"/>
      <c r="B42" s="130"/>
      <c r="C42" s="149"/>
      <c r="D42" s="96"/>
      <c r="E42" s="130"/>
      <c r="F42" s="96">
        <v>2563</v>
      </c>
      <c r="G42" s="36"/>
      <c r="H42" s="1"/>
    </row>
    <row r="43" spans="1:8" ht="24" customHeight="1">
      <c r="A43" s="150" t="s">
        <v>15</v>
      </c>
      <c r="B43" s="134"/>
      <c r="C43" s="145"/>
      <c r="D43" s="143"/>
      <c r="E43" s="143"/>
      <c r="F43" s="151"/>
    </row>
    <row r="44" spans="1:8" s="48" customFormat="1" ht="24" hidden="1" customHeight="1">
      <c r="A44" s="152" t="s">
        <v>89</v>
      </c>
      <c r="B44" s="153"/>
      <c r="C44" s="152"/>
      <c r="D44" s="154">
        <v>0</v>
      </c>
      <c r="E44" s="155"/>
      <c r="F44" s="156">
        <v>0</v>
      </c>
      <c r="G44" s="47"/>
      <c r="H44" s="47"/>
    </row>
    <row r="45" spans="1:8" s="48" customFormat="1" ht="24" hidden="1" customHeight="1">
      <c r="A45" s="152" t="s">
        <v>99</v>
      </c>
      <c r="B45" s="153"/>
      <c r="C45" s="152"/>
      <c r="D45" s="154">
        <v>0</v>
      </c>
      <c r="E45" s="155"/>
      <c r="F45" s="156">
        <v>0</v>
      </c>
      <c r="G45" s="47"/>
      <c r="H45" s="47"/>
    </row>
    <row r="46" spans="1:8" ht="24" customHeight="1">
      <c r="A46" s="137" t="s">
        <v>105</v>
      </c>
      <c r="B46" s="134"/>
      <c r="C46" s="137"/>
      <c r="D46" s="135"/>
      <c r="E46" s="143"/>
      <c r="F46" s="135">
        <v>949900</v>
      </c>
    </row>
    <row r="47" spans="1:8" ht="24" customHeight="1">
      <c r="A47" s="137" t="s">
        <v>92</v>
      </c>
      <c r="B47" s="134"/>
      <c r="C47" s="137"/>
      <c r="D47" s="135"/>
      <c r="E47" s="143"/>
      <c r="F47" s="135">
        <v>581395</v>
      </c>
    </row>
    <row r="48" spans="1:8" ht="24" customHeight="1">
      <c r="A48" s="137" t="s">
        <v>90</v>
      </c>
      <c r="B48" s="134"/>
      <c r="C48" s="137"/>
      <c r="D48" s="135"/>
      <c r="E48" s="143"/>
      <c r="F48" s="135">
        <v>-10528117</v>
      </c>
    </row>
    <row r="49" spans="1:8" ht="24" customHeight="1">
      <c r="A49" s="137" t="s">
        <v>53</v>
      </c>
      <c r="B49" s="134"/>
      <c r="C49" s="137"/>
      <c r="D49" s="135"/>
      <c r="E49" s="143"/>
      <c r="F49" s="135">
        <v>-269469</v>
      </c>
    </row>
    <row r="50" spans="1:8" s="48" customFormat="1" ht="24" hidden="1" customHeight="1">
      <c r="A50" s="152" t="s">
        <v>65</v>
      </c>
      <c r="B50" s="153"/>
      <c r="C50" s="152"/>
      <c r="D50" s="156"/>
      <c r="E50" s="155"/>
      <c r="F50" s="156">
        <v>0</v>
      </c>
      <c r="G50" s="47"/>
      <c r="H50" s="47"/>
    </row>
    <row r="51" spans="1:8" ht="24" customHeight="1">
      <c r="A51" s="137" t="s">
        <v>12</v>
      </c>
      <c r="B51" s="134"/>
      <c r="C51" s="137"/>
      <c r="D51" s="135"/>
      <c r="E51" s="143"/>
      <c r="F51" s="135">
        <v>3013417</v>
      </c>
    </row>
    <row r="52" spans="1:8" ht="24" customHeight="1">
      <c r="A52" s="145" t="s">
        <v>107</v>
      </c>
      <c r="B52" s="134"/>
      <c r="C52" s="145"/>
      <c r="D52" s="135"/>
      <c r="E52" s="143"/>
      <c r="F52" s="148">
        <f>SUM(F44:F51)</f>
        <v>-6252874</v>
      </c>
    </row>
    <row r="53" spans="1:8" ht="15" customHeight="1">
      <c r="A53" s="145"/>
      <c r="B53" s="134"/>
      <c r="C53" s="145"/>
      <c r="D53" s="135"/>
      <c r="E53" s="143"/>
      <c r="F53" s="135"/>
    </row>
    <row r="54" spans="1:8" ht="24" customHeight="1">
      <c r="A54" s="150" t="s">
        <v>16</v>
      </c>
      <c r="B54" s="149"/>
      <c r="C54" s="150"/>
      <c r="D54" s="157"/>
      <c r="E54" s="143"/>
      <c r="F54" s="143"/>
    </row>
    <row r="55" spans="1:8" ht="24" customHeight="1">
      <c r="A55" s="137" t="s">
        <v>102</v>
      </c>
      <c r="B55" s="140"/>
      <c r="C55" s="137"/>
      <c r="D55" s="158"/>
      <c r="E55" s="143"/>
      <c r="F55" s="158">
        <v>-33000000</v>
      </c>
    </row>
    <row r="56" spans="1:8" s="49" customFormat="1" ht="24" customHeight="1">
      <c r="A56" s="159" t="s">
        <v>87</v>
      </c>
      <c r="B56" s="160"/>
      <c r="C56" s="159"/>
      <c r="D56" s="158"/>
      <c r="E56" s="161"/>
      <c r="F56" s="158">
        <v>6150000</v>
      </c>
      <c r="G56" s="1"/>
      <c r="H56" s="1"/>
    </row>
    <row r="57" spans="1:8" ht="24" customHeight="1">
      <c r="A57" s="137" t="s">
        <v>80</v>
      </c>
      <c r="B57" s="140"/>
      <c r="C57" s="137"/>
      <c r="D57" s="158"/>
      <c r="E57" s="143"/>
      <c r="F57" s="158">
        <v>-17558465</v>
      </c>
    </row>
    <row r="58" spans="1:8" ht="24" customHeight="1">
      <c r="A58" s="137" t="s">
        <v>72</v>
      </c>
      <c r="B58" s="140"/>
      <c r="C58" s="137"/>
      <c r="D58" s="135"/>
      <c r="E58" s="143"/>
      <c r="F58" s="136">
        <v>-2643418</v>
      </c>
    </row>
    <row r="59" spans="1:8" ht="24" customHeight="1">
      <c r="A59" s="137" t="s">
        <v>13</v>
      </c>
      <c r="B59" s="134"/>
      <c r="C59" s="137"/>
      <c r="D59" s="135"/>
      <c r="E59" s="143"/>
      <c r="F59" s="136">
        <v>-3101153</v>
      </c>
    </row>
    <row r="60" spans="1:8" ht="24" customHeight="1">
      <c r="A60" s="162" t="s">
        <v>108</v>
      </c>
      <c r="B60" s="134"/>
      <c r="C60" s="145"/>
      <c r="D60" s="135"/>
      <c r="E60" s="143"/>
      <c r="F60" s="148">
        <f>SUM(F55:F59)</f>
        <v>-50153036</v>
      </c>
    </row>
    <row r="61" spans="1:8" ht="24" customHeight="1">
      <c r="A61" s="163"/>
      <c r="B61" s="134"/>
      <c r="C61" s="163"/>
      <c r="D61" s="157"/>
      <c r="E61" s="143"/>
      <c r="F61" s="143"/>
    </row>
    <row r="62" spans="1:8" ht="24" customHeight="1">
      <c r="A62" s="164" t="s">
        <v>116</v>
      </c>
      <c r="B62" s="134"/>
      <c r="C62" s="165"/>
      <c r="D62" s="135"/>
      <c r="E62" s="143"/>
      <c r="F62" s="135">
        <f>F35+F52+F60</f>
        <v>65150489</v>
      </c>
    </row>
    <row r="63" spans="1:8" ht="24" customHeight="1">
      <c r="A63" s="164" t="s">
        <v>26</v>
      </c>
      <c r="B63" s="134"/>
      <c r="C63" s="165"/>
      <c r="D63" s="135"/>
      <c r="E63" s="143"/>
      <c r="F63" s="136">
        <v>35771128</v>
      </c>
    </row>
    <row r="64" spans="1:8" ht="24" customHeight="1" thickBot="1">
      <c r="A64" s="164" t="s">
        <v>127</v>
      </c>
      <c r="B64" s="52"/>
      <c r="C64" s="164"/>
      <c r="D64" s="135"/>
      <c r="E64" s="143"/>
      <c r="F64" s="166">
        <f>SUM(F62:F63)</f>
        <v>100921617</v>
      </c>
    </row>
    <row r="65" spans="1:6" ht="24" customHeight="1" thickTop="1">
      <c r="A65" s="43"/>
      <c r="B65" s="42"/>
      <c r="C65" s="43"/>
      <c r="D65" s="44"/>
      <c r="E65" s="44"/>
      <c r="F65" s="45"/>
    </row>
    <row r="66" spans="1:6" ht="24" customHeight="1">
      <c r="A66" s="43"/>
      <c r="B66" s="42"/>
      <c r="C66" s="43"/>
      <c r="D66" s="44"/>
      <c r="E66" s="44"/>
      <c r="F66" s="45"/>
    </row>
    <row r="67" spans="1:6" ht="24" customHeight="1">
      <c r="A67" s="43"/>
      <c r="B67" s="42"/>
      <c r="C67" s="43"/>
      <c r="D67" s="44"/>
      <c r="E67" s="44"/>
      <c r="F67" s="45"/>
    </row>
    <row r="68" spans="1:6" ht="24" customHeight="1">
      <c r="A68" s="43"/>
      <c r="B68" s="42"/>
      <c r="C68" s="43"/>
      <c r="D68" s="44"/>
      <c r="E68" s="44"/>
      <c r="F68" s="45"/>
    </row>
    <row r="69" spans="1:6" ht="24" customHeight="1">
      <c r="A69" s="43"/>
      <c r="B69" s="42"/>
      <c r="C69" s="43"/>
      <c r="D69" s="44"/>
      <c r="E69" s="44"/>
      <c r="F69" s="45"/>
    </row>
    <row r="70" spans="1:6" ht="24" customHeight="1">
      <c r="A70" s="43"/>
      <c r="B70" s="42"/>
      <c r="C70" s="43"/>
      <c r="D70" s="44"/>
      <c r="E70" s="44"/>
      <c r="F70" s="45"/>
    </row>
    <row r="71" spans="1:6" ht="24" customHeight="1">
      <c r="A71" s="43"/>
      <c r="B71" s="42"/>
      <c r="C71" s="43"/>
      <c r="D71" s="44"/>
      <c r="E71" s="44"/>
      <c r="F71" s="45"/>
    </row>
    <row r="72" spans="1:6" ht="24" customHeight="1">
      <c r="A72" s="43"/>
      <c r="B72" s="42"/>
      <c r="C72" s="43"/>
      <c r="D72" s="44"/>
      <c r="E72" s="44"/>
      <c r="F72" s="45"/>
    </row>
    <row r="73" spans="1:6" ht="24" customHeight="1">
      <c r="A73" s="43"/>
      <c r="B73" s="42"/>
      <c r="C73" s="43"/>
      <c r="D73" s="44"/>
      <c r="E73" s="44"/>
      <c r="F73" s="45"/>
    </row>
    <row r="74" spans="1:6" ht="24" customHeight="1">
      <c r="A74" s="43"/>
      <c r="B74" s="42"/>
      <c r="C74" s="43"/>
      <c r="D74" s="44"/>
      <c r="E74" s="44"/>
      <c r="F74" s="45"/>
    </row>
    <row r="75" spans="1:6" ht="24" customHeight="1">
      <c r="A75" s="43" t="s">
        <v>60</v>
      </c>
      <c r="B75" s="42"/>
      <c r="C75" s="43"/>
      <c r="D75" s="44"/>
      <c r="E75" s="44"/>
      <c r="F75" s="45"/>
    </row>
    <row r="76" spans="1:6" ht="24" customHeight="1">
      <c r="B76" s="42"/>
      <c r="C76" s="43"/>
      <c r="D76" s="44"/>
      <c r="E76" s="44"/>
      <c r="F76" s="45"/>
    </row>
    <row r="77" spans="1:6" ht="24" customHeight="1">
      <c r="A77" s="46"/>
      <c r="D77" s="37"/>
      <c r="E77" s="37"/>
    </row>
    <row r="78" spans="1:6" ht="24" customHeight="1">
      <c r="D78" s="37"/>
      <c r="E78" s="37"/>
    </row>
    <row r="79" spans="1:6" ht="24" customHeight="1">
      <c r="D79" s="37"/>
      <c r="E79" s="37"/>
    </row>
    <row r="80" spans="1:6" ht="24" customHeight="1">
      <c r="D80" s="37"/>
      <c r="E80" s="37"/>
    </row>
    <row r="81" spans="2:8" ht="24" customHeight="1">
      <c r="D81" s="37"/>
      <c r="E81" s="37"/>
    </row>
    <row r="82" spans="2:8" ht="24" customHeight="1">
      <c r="D82" s="37"/>
      <c r="E82" s="37"/>
    </row>
    <row r="83" spans="2:8" ht="24" customHeight="1">
      <c r="D83" s="37"/>
      <c r="E83" s="37"/>
    </row>
    <row r="84" spans="2:8" ht="24" customHeight="1">
      <c r="D84" s="37"/>
      <c r="E84" s="37"/>
    </row>
    <row r="85" spans="2:8" ht="24" customHeight="1">
      <c r="B85" s="17"/>
      <c r="D85" s="37"/>
      <c r="E85" s="37"/>
      <c r="F85" s="17"/>
      <c r="G85" s="17"/>
      <c r="H85" s="17"/>
    </row>
    <row r="86" spans="2:8" ht="24" customHeight="1">
      <c r="B86" s="17"/>
      <c r="D86" s="37"/>
      <c r="E86" s="37"/>
      <c r="F86" s="17"/>
      <c r="G86" s="17"/>
      <c r="H86" s="17"/>
    </row>
    <row r="87" spans="2:8" ht="24" customHeight="1">
      <c r="B87" s="17"/>
      <c r="D87" s="37"/>
      <c r="E87" s="37"/>
      <c r="F87" s="17"/>
      <c r="G87" s="17"/>
      <c r="H87" s="17"/>
    </row>
    <row r="88" spans="2:8" ht="24" customHeight="1">
      <c r="B88" s="17"/>
      <c r="D88" s="37"/>
      <c r="E88" s="37"/>
      <c r="F88" s="17"/>
      <c r="G88" s="17"/>
      <c r="H88" s="17"/>
    </row>
    <row r="89" spans="2:8" ht="24" customHeight="1">
      <c r="B89" s="17"/>
      <c r="D89" s="37"/>
      <c r="E89" s="37"/>
      <c r="F89" s="17"/>
      <c r="G89" s="17"/>
      <c r="H89" s="17"/>
    </row>
    <row r="90" spans="2:8" ht="24" customHeight="1">
      <c r="B90" s="17"/>
      <c r="D90" s="37"/>
      <c r="E90" s="37"/>
      <c r="F90" s="17"/>
      <c r="G90" s="17"/>
      <c r="H90" s="17"/>
    </row>
    <row r="91" spans="2:8" ht="24" customHeight="1">
      <c r="B91" s="17"/>
      <c r="D91" s="37"/>
      <c r="E91" s="37"/>
      <c r="F91" s="17"/>
      <c r="G91" s="17"/>
      <c r="H91" s="17"/>
    </row>
    <row r="92" spans="2:8" ht="24" customHeight="1">
      <c r="B92" s="17"/>
      <c r="D92" s="37"/>
      <c r="E92" s="37"/>
      <c r="F92" s="17"/>
      <c r="G92" s="17"/>
      <c r="H92" s="17"/>
    </row>
    <row r="93" spans="2:8" ht="24" customHeight="1">
      <c r="B93" s="17"/>
      <c r="D93" s="37"/>
      <c r="E93" s="37"/>
      <c r="F93" s="17"/>
      <c r="G93" s="17"/>
      <c r="H93" s="17"/>
    </row>
    <row r="94" spans="2:8" ht="24" customHeight="1">
      <c r="B94" s="17"/>
      <c r="D94" s="37"/>
      <c r="E94" s="37"/>
      <c r="F94" s="17"/>
      <c r="G94" s="17"/>
      <c r="H94" s="17"/>
    </row>
    <row r="95" spans="2:8" ht="24" customHeight="1">
      <c r="B95" s="17"/>
      <c r="D95" s="37"/>
      <c r="E95" s="37"/>
      <c r="F95" s="17"/>
      <c r="G95" s="17"/>
      <c r="H95" s="17"/>
    </row>
    <row r="96" spans="2:8" ht="24" customHeight="1">
      <c r="B96" s="17"/>
      <c r="D96" s="37"/>
      <c r="E96" s="37"/>
      <c r="F96" s="17"/>
      <c r="G96" s="17"/>
      <c r="H96" s="17"/>
    </row>
    <row r="97" spans="2:8" ht="24" customHeight="1">
      <c r="B97" s="17"/>
      <c r="D97" s="37"/>
      <c r="E97" s="37"/>
      <c r="F97" s="17"/>
      <c r="G97" s="17"/>
      <c r="H97" s="17"/>
    </row>
    <row r="98" spans="2:8" ht="24" customHeight="1">
      <c r="B98" s="17"/>
      <c r="D98" s="37"/>
      <c r="E98" s="37"/>
      <c r="F98" s="17"/>
      <c r="G98" s="17"/>
      <c r="H98" s="17"/>
    </row>
    <row r="99" spans="2:8" ht="24" customHeight="1">
      <c r="B99" s="17"/>
      <c r="D99" s="37"/>
      <c r="E99" s="37"/>
      <c r="F99" s="17"/>
      <c r="G99" s="17"/>
      <c r="H99" s="17"/>
    </row>
    <row r="100" spans="2:8" ht="24" customHeight="1">
      <c r="B100" s="17"/>
      <c r="D100" s="37"/>
      <c r="E100" s="37"/>
      <c r="F100" s="17"/>
      <c r="G100" s="17"/>
      <c r="H100" s="17"/>
    </row>
    <row r="101" spans="2:8" ht="24" customHeight="1">
      <c r="B101" s="17"/>
      <c r="D101" s="37"/>
      <c r="E101" s="37"/>
      <c r="F101" s="17"/>
      <c r="G101" s="17"/>
      <c r="H101" s="17"/>
    </row>
    <row r="102" spans="2:8" ht="24" customHeight="1">
      <c r="B102" s="17"/>
      <c r="D102" s="37"/>
      <c r="E102" s="37"/>
      <c r="F102" s="17"/>
      <c r="G102" s="17"/>
      <c r="H102" s="17"/>
    </row>
    <row r="103" spans="2:8" ht="24" customHeight="1">
      <c r="B103" s="17"/>
      <c r="D103" s="37"/>
      <c r="E103" s="37"/>
      <c r="F103" s="17"/>
      <c r="G103" s="17"/>
      <c r="H103" s="17"/>
    </row>
    <row r="104" spans="2:8" ht="24" customHeight="1">
      <c r="B104" s="17"/>
      <c r="D104" s="37"/>
      <c r="E104" s="37"/>
      <c r="F104" s="17"/>
      <c r="G104" s="17"/>
      <c r="H104" s="17"/>
    </row>
    <row r="105" spans="2:8" ht="24" customHeight="1">
      <c r="B105" s="17"/>
      <c r="D105" s="37"/>
      <c r="E105" s="37"/>
      <c r="F105" s="17"/>
      <c r="G105" s="17"/>
      <c r="H105" s="17"/>
    </row>
    <row r="106" spans="2:8" ht="24" customHeight="1">
      <c r="B106" s="17"/>
      <c r="D106" s="37"/>
      <c r="E106" s="37"/>
      <c r="F106" s="17"/>
      <c r="G106" s="17"/>
      <c r="H106" s="17"/>
    </row>
    <row r="107" spans="2:8" ht="24" customHeight="1">
      <c r="B107" s="17"/>
      <c r="D107" s="37"/>
      <c r="E107" s="37"/>
      <c r="F107" s="17"/>
      <c r="G107" s="17"/>
      <c r="H107" s="17"/>
    </row>
    <row r="108" spans="2:8" ht="24" customHeight="1">
      <c r="B108" s="17"/>
      <c r="D108" s="37"/>
      <c r="E108" s="37"/>
      <c r="F108" s="17"/>
      <c r="G108" s="17"/>
      <c r="H108" s="17"/>
    </row>
    <row r="109" spans="2:8" ht="24" customHeight="1">
      <c r="B109" s="17"/>
      <c r="D109" s="37"/>
      <c r="E109" s="37"/>
      <c r="F109" s="17"/>
      <c r="G109" s="17"/>
      <c r="H109" s="17"/>
    </row>
    <row r="110" spans="2:8" ht="24" customHeight="1">
      <c r="B110" s="17"/>
      <c r="D110" s="37"/>
      <c r="E110" s="37"/>
      <c r="F110" s="17"/>
      <c r="G110" s="17"/>
      <c r="H110" s="17"/>
    </row>
    <row r="111" spans="2:8" ht="24" customHeight="1">
      <c r="B111" s="17"/>
      <c r="D111" s="37"/>
      <c r="E111" s="37"/>
      <c r="F111" s="17"/>
      <c r="G111" s="17"/>
      <c r="H111" s="17"/>
    </row>
    <row r="112" spans="2:8" ht="24" customHeight="1">
      <c r="B112" s="17"/>
      <c r="D112" s="37"/>
      <c r="E112" s="37"/>
      <c r="F112" s="17"/>
      <c r="G112" s="17"/>
      <c r="H112" s="17"/>
    </row>
    <row r="113" spans="2:8" ht="24" customHeight="1">
      <c r="B113" s="17"/>
      <c r="D113" s="37"/>
      <c r="E113" s="37"/>
      <c r="F113" s="17"/>
      <c r="G113" s="17"/>
      <c r="H113" s="17"/>
    </row>
    <row r="114" spans="2:8" ht="24" customHeight="1">
      <c r="B114" s="17"/>
      <c r="D114" s="37"/>
      <c r="E114" s="37"/>
      <c r="F114" s="17"/>
      <c r="G114" s="17"/>
      <c r="H114" s="17"/>
    </row>
    <row r="115" spans="2:8" ht="24" customHeight="1">
      <c r="B115" s="17"/>
      <c r="D115" s="37"/>
      <c r="E115" s="37"/>
      <c r="F115" s="17"/>
      <c r="G115" s="17"/>
      <c r="H115" s="17"/>
    </row>
    <row r="116" spans="2:8" ht="24" customHeight="1">
      <c r="B116" s="17"/>
      <c r="D116" s="37"/>
      <c r="E116" s="37"/>
      <c r="F116" s="17"/>
      <c r="G116" s="17"/>
      <c r="H116" s="17"/>
    </row>
    <row r="117" spans="2:8" ht="24" customHeight="1">
      <c r="B117" s="17"/>
      <c r="D117" s="37"/>
      <c r="E117" s="37"/>
      <c r="F117" s="17"/>
      <c r="G117" s="17"/>
      <c r="H117" s="17"/>
    </row>
    <row r="118" spans="2:8" ht="24" customHeight="1">
      <c r="B118" s="17"/>
      <c r="D118" s="37"/>
      <c r="E118" s="37"/>
      <c r="F118" s="17"/>
      <c r="G118" s="17"/>
      <c r="H118" s="17"/>
    </row>
    <row r="119" spans="2:8" ht="24" customHeight="1">
      <c r="B119" s="17"/>
      <c r="D119" s="37"/>
      <c r="E119" s="37"/>
      <c r="F119" s="17"/>
      <c r="G119" s="17"/>
      <c r="H119" s="17"/>
    </row>
    <row r="120" spans="2:8" ht="24" customHeight="1">
      <c r="B120" s="17"/>
      <c r="D120" s="37"/>
      <c r="E120" s="37"/>
      <c r="F120" s="17"/>
      <c r="G120" s="17"/>
      <c r="H120" s="17"/>
    </row>
    <row r="121" spans="2:8" ht="24" customHeight="1">
      <c r="B121" s="17"/>
      <c r="D121" s="37"/>
      <c r="E121" s="37"/>
      <c r="F121" s="17"/>
      <c r="G121" s="17"/>
      <c r="H121" s="17"/>
    </row>
    <row r="122" spans="2:8" ht="24" customHeight="1">
      <c r="B122" s="17"/>
      <c r="D122" s="37"/>
      <c r="E122" s="37"/>
      <c r="F122" s="17"/>
      <c r="G122" s="17"/>
      <c r="H122" s="17"/>
    </row>
    <row r="123" spans="2:8" ht="24" customHeight="1">
      <c r="B123" s="17"/>
      <c r="D123" s="37"/>
      <c r="E123" s="37"/>
      <c r="F123" s="17"/>
      <c r="G123" s="17"/>
      <c r="H123" s="17"/>
    </row>
    <row r="124" spans="2:8" ht="24" customHeight="1">
      <c r="B124" s="17"/>
      <c r="D124" s="37"/>
      <c r="E124" s="37"/>
      <c r="F124" s="17"/>
      <c r="G124" s="17"/>
      <c r="H124" s="17"/>
    </row>
    <row r="125" spans="2:8" ht="24" customHeight="1">
      <c r="B125" s="17"/>
      <c r="D125" s="37"/>
      <c r="E125" s="37"/>
      <c r="F125" s="17"/>
      <c r="G125" s="17"/>
      <c r="H125" s="17"/>
    </row>
    <row r="126" spans="2:8" ht="24" customHeight="1">
      <c r="B126" s="17"/>
      <c r="D126" s="37"/>
      <c r="E126" s="37"/>
      <c r="F126" s="17"/>
      <c r="G126" s="17"/>
      <c r="H126" s="17"/>
    </row>
    <row r="127" spans="2:8" ht="24" customHeight="1">
      <c r="B127" s="17"/>
      <c r="D127" s="37"/>
      <c r="E127" s="37"/>
      <c r="F127" s="17"/>
      <c r="G127" s="17"/>
      <c r="H127" s="17"/>
    </row>
    <row r="128" spans="2:8" ht="24" customHeight="1">
      <c r="B128" s="17"/>
      <c r="D128" s="37"/>
      <c r="E128" s="37"/>
      <c r="F128" s="17"/>
      <c r="G128" s="17"/>
      <c r="H128" s="17"/>
    </row>
    <row r="129" spans="2:8" ht="24" customHeight="1">
      <c r="B129" s="17"/>
      <c r="D129" s="37"/>
      <c r="E129" s="37"/>
      <c r="F129" s="17"/>
      <c r="G129" s="17"/>
      <c r="H129" s="17"/>
    </row>
    <row r="130" spans="2:8" ht="24" customHeight="1">
      <c r="B130" s="17"/>
      <c r="D130" s="37"/>
      <c r="E130" s="37"/>
      <c r="F130" s="17"/>
      <c r="G130" s="17"/>
      <c r="H130" s="17"/>
    </row>
    <row r="131" spans="2:8" ht="24" customHeight="1">
      <c r="B131" s="17"/>
      <c r="D131" s="37"/>
      <c r="E131" s="37"/>
      <c r="F131" s="17"/>
      <c r="G131" s="17"/>
      <c r="H131" s="17"/>
    </row>
    <row r="132" spans="2:8" ht="24" customHeight="1">
      <c r="B132" s="17"/>
      <c r="D132" s="37"/>
      <c r="E132" s="37"/>
      <c r="F132" s="17"/>
      <c r="G132" s="17"/>
      <c r="H132" s="17"/>
    </row>
    <row r="133" spans="2:8" ht="24" customHeight="1">
      <c r="B133" s="17"/>
      <c r="D133" s="37"/>
      <c r="E133" s="37"/>
      <c r="F133" s="17"/>
      <c r="G133" s="17"/>
      <c r="H133" s="17"/>
    </row>
    <row r="134" spans="2:8" ht="24" customHeight="1">
      <c r="B134" s="17"/>
      <c r="D134" s="37"/>
      <c r="E134" s="37"/>
      <c r="F134" s="17"/>
      <c r="G134" s="17"/>
      <c r="H134" s="17"/>
    </row>
    <row r="135" spans="2:8" ht="24" customHeight="1">
      <c r="B135" s="17"/>
      <c r="D135" s="37"/>
      <c r="E135" s="37"/>
      <c r="F135" s="17"/>
      <c r="G135" s="17"/>
      <c r="H135" s="17"/>
    </row>
    <row r="136" spans="2:8" ht="24" customHeight="1">
      <c r="B136" s="17"/>
      <c r="D136" s="37"/>
      <c r="E136" s="37"/>
      <c r="F136" s="17"/>
      <c r="G136" s="17"/>
      <c r="H136" s="17"/>
    </row>
    <row r="137" spans="2:8" ht="24" customHeight="1">
      <c r="B137" s="17"/>
      <c r="D137" s="37"/>
      <c r="E137" s="37"/>
      <c r="F137" s="17"/>
      <c r="G137" s="17"/>
      <c r="H137" s="17"/>
    </row>
    <row r="138" spans="2:8" ht="24" customHeight="1">
      <c r="B138" s="17"/>
      <c r="D138" s="37"/>
      <c r="E138" s="37"/>
      <c r="F138" s="17"/>
      <c r="G138" s="17"/>
      <c r="H138" s="17"/>
    </row>
    <row r="139" spans="2:8" ht="24" customHeight="1">
      <c r="B139" s="17"/>
      <c r="D139" s="37"/>
      <c r="E139" s="37"/>
      <c r="F139" s="17"/>
      <c r="G139" s="17"/>
      <c r="H139" s="17"/>
    </row>
    <row r="140" spans="2:8" ht="24" customHeight="1">
      <c r="B140" s="17"/>
      <c r="D140" s="37"/>
      <c r="E140" s="37"/>
      <c r="F140" s="17"/>
      <c r="G140" s="17"/>
      <c r="H140" s="17"/>
    </row>
    <row r="141" spans="2:8" ht="24" customHeight="1">
      <c r="B141" s="17"/>
      <c r="D141" s="37"/>
      <c r="E141" s="37"/>
      <c r="F141" s="17"/>
      <c r="G141" s="17"/>
      <c r="H141" s="17"/>
    </row>
    <row r="142" spans="2:8" ht="24" customHeight="1">
      <c r="B142" s="17"/>
      <c r="D142" s="37"/>
      <c r="E142" s="37"/>
      <c r="F142" s="17"/>
      <c r="G142" s="17"/>
      <c r="H142" s="17"/>
    </row>
    <row r="143" spans="2:8" ht="24" customHeight="1">
      <c r="B143" s="17"/>
      <c r="D143" s="37"/>
      <c r="E143" s="37"/>
      <c r="F143" s="17"/>
      <c r="G143" s="17"/>
      <c r="H143" s="17"/>
    </row>
    <row r="144" spans="2:8" ht="24" customHeight="1">
      <c r="B144" s="17"/>
      <c r="D144" s="37"/>
      <c r="E144" s="37"/>
      <c r="F144" s="17"/>
      <c r="G144" s="17"/>
      <c r="H144" s="17"/>
    </row>
    <row r="145" spans="2:8" ht="24" customHeight="1">
      <c r="B145" s="17"/>
      <c r="D145" s="37"/>
      <c r="E145" s="37"/>
      <c r="F145" s="17"/>
      <c r="G145" s="17"/>
      <c r="H145" s="17"/>
    </row>
    <row r="146" spans="2:8" ht="24" customHeight="1">
      <c r="B146" s="17"/>
      <c r="D146" s="37"/>
      <c r="E146" s="37"/>
      <c r="F146" s="17"/>
      <c r="G146" s="17"/>
      <c r="H146" s="17"/>
    </row>
    <row r="147" spans="2:8" ht="24" customHeight="1">
      <c r="B147" s="17"/>
      <c r="D147" s="37"/>
      <c r="E147" s="37"/>
      <c r="F147" s="17"/>
      <c r="G147" s="17"/>
      <c r="H147" s="17"/>
    </row>
    <row r="148" spans="2:8" ht="24" customHeight="1">
      <c r="B148" s="17"/>
      <c r="D148" s="37"/>
      <c r="E148" s="37"/>
      <c r="F148" s="17"/>
      <c r="G148" s="17"/>
      <c r="H148" s="17"/>
    </row>
    <row r="149" spans="2:8" ht="24" customHeight="1">
      <c r="B149" s="17"/>
      <c r="D149" s="37"/>
      <c r="E149" s="37"/>
      <c r="F149" s="17"/>
      <c r="G149" s="17"/>
      <c r="H149" s="17"/>
    </row>
    <row r="150" spans="2:8" ht="24" customHeight="1">
      <c r="B150" s="17"/>
      <c r="D150" s="37"/>
      <c r="E150" s="37"/>
      <c r="F150" s="17"/>
      <c r="G150" s="17"/>
      <c r="H150" s="17"/>
    </row>
    <row r="151" spans="2:8" ht="24" customHeight="1">
      <c r="B151" s="17"/>
      <c r="D151" s="37"/>
      <c r="E151" s="37"/>
      <c r="F151" s="17"/>
      <c r="G151" s="17"/>
      <c r="H151" s="17"/>
    </row>
    <row r="152" spans="2:8" ht="24" customHeight="1">
      <c r="B152" s="17"/>
      <c r="D152" s="37"/>
      <c r="E152" s="37"/>
      <c r="F152" s="17"/>
      <c r="G152" s="17"/>
      <c r="H152" s="17"/>
    </row>
    <row r="153" spans="2:8" ht="24" customHeight="1">
      <c r="B153" s="17"/>
      <c r="D153" s="37"/>
      <c r="E153" s="37"/>
      <c r="F153" s="17"/>
      <c r="G153" s="17"/>
      <c r="H153" s="17"/>
    </row>
  </sheetData>
  <mergeCells count="8">
    <mergeCell ref="A40:F40"/>
    <mergeCell ref="A37:F37"/>
    <mergeCell ref="A38:F38"/>
    <mergeCell ref="A1:F1"/>
    <mergeCell ref="A2:F2"/>
    <mergeCell ref="A3:F3"/>
    <mergeCell ref="A39:F39"/>
    <mergeCell ref="A4:F4"/>
  </mergeCells>
  <phoneticPr fontId="0" type="noConversion"/>
  <pageMargins left="1" right="0.5" top="1" bottom="0.5" header="0.5" footer="0.3"/>
  <pageSetup paperSize="9" scale="9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42F4E1-B14B-4BDC-985C-4F7287C26642}">
  <sheetPr>
    <tabColor rgb="FF00B050"/>
  </sheetPr>
  <dimension ref="A1"/>
  <sheetViews>
    <sheetView workbookViewId="0"/>
  </sheetViews>
  <sheetFormatPr defaultRowHeight="21.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งบดุล</vt:lpstr>
      <vt:lpstr>งบดุล 2</vt:lpstr>
      <vt:lpstr>กำไร</vt:lpstr>
      <vt:lpstr>กระแสเงินสด</vt:lpstr>
      <vt:lpstr>Sheet1</vt:lpstr>
    </vt:vector>
  </TitlesOfParts>
  <Company>Deloitte Touche Tohmatsu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Deloitte Touche Tohmatsu</dc:creator>
  <cp:lastModifiedBy>Chakhamrod, Phatrawan</cp:lastModifiedBy>
  <cp:lastPrinted>2023-06-26T08:26:17Z</cp:lastPrinted>
  <dcterms:created xsi:type="dcterms:W3CDTF">2001-11-22T03:33:02Z</dcterms:created>
  <dcterms:modified xsi:type="dcterms:W3CDTF">2023-06-26T08:26:19Z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2022-02-17T04:23:08Z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9e1d6253-6816-466f-9a35-8eb64c41a80c</vt:lpwstr>
  </property>
  <property fmtid="{D5CDD505-2E9C-101B-9397-08002B2CF9AE}" pid="8" name="MSIP_Label_ea60d57e-af5b-4752-ac57-3e4f28ca11dc_ContentBits">
    <vt:lpwstr>0</vt:lpwstr>
  </property>
</Properties>
</file>